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Local Reimb\Reporting\Mandated Reports\AB 3000\AB3000-2025\Final\ADA\"/>
    </mc:Choice>
  </mc:AlternateContent>
  <xr:revisionPtr revIDLastSave="0" documentId="13_ncr:1_{D31FA71A-800E-44EE-97CE-099D2F524573}" xr6:coauthVersionLast="47" xr6:coauthVersionMax="47" xr10:uidLastSave="{00000000-0000-0000-0000-000000000000}"/>
  <bookViews>
    <workbookView xWindow="28692" yWindow="-1476" windowWidth="38616" windowHeight="21096" activeTab="8" xr2:uid="{FE0E3FBD-A294-4D65-86A5-95E355ECA84F}"/>
  </bookViews>
  <sheets>
    <sheet name="Cover Page" sheetId="12" r:id="rId1"/>
    <sheet name="Table of Contents" sheetId="2" r:id="rId2"/>
    <sheet name="Schedule A Summary " sheetId="3" r:id="rId3"/>
    <sheet name="A1 Detail-Locals" sheetId="4" r:id="rId4"/>
    <sheet name="A1 Detail-Schools " sheetId="5" r:id="rId5"/>
    <sheet name="Schedule B Summary" sheetId="6" r:id="rId6"/>
    <sheet name="B1 Funded-Locals" sheetId="1" r:id="rId7"/>
    <sheet name="B1 Funded- Schools" sheetId="7" r:id="rId8"/>
    <sheet name="B1 Funded- CCDs" sheetId="8" r:id="rId9"/>
    <sheet name="B2 Unfunded-Locals " sheetId="9" r:id="rId10"/>
    <sheet name="B2 Unfunded-Schools " sheetId="10" r:id="rId11"/>
    <sheet name="Schedule C-IRC" sheetId="11" r:id="rId12"/>
  </sheets>
  <externalReferences>
    <externalReference r:id="rId13"/>
    <externalReference r:id="rId14"/>
    <externalReference r:id="rId15"/>
  </externalReferences>
  <definedNames>
    <definedName name="_xlnm._FilterDatabase" localSheetId="3" hidden="1">'A1 Detail-Locals'!#REF!</definedName>
    <definedName name="_xlnm._FilterDatabase" localSheetId="8" hidden="1">'B1 Funded- CCDs'!$A$3:$K$3</definedName>
    <definedName name="_xlnm._FilterDatabase" localSheetId="7" hidden="1">'B1 Funded- Schools'!$A$1:$K$918</definedName>
    <definedName name="_xlnm._FilterDatabase" localSheetId="6" hidden="1">'B1 Funded-Locals'!#REF!</definedName>
    <definedName name="_xlnm._FilterDatabase" localSheetId="9" hidden="1">'B2 Unfunded-Locals '!#REF!</definedName>
    <definedName name="_xlnm._FilterDatabase" localSheetId="10" hidden="1">'B2 Unfunded-Schools '!$A$2:$K$3</definedName>
    <definedName name="_xlnm._FilterDatabase" localSheetId="11" hidden="1">'Schedule C-IRC'!$A$1:$L$1</definedName>
    <definedName name="a" localSheetId="3">'[1]Analysis (2)'!#REF!</definedName>
    <definedName name="a" localSheetId="4">'[1]Analysis (2)'!#REF!</definedName>
    <definedName name="a" localSheetId="8">'[1]Analysis (2)'!#REF!</definedName>
    <definedName name="a" localSheetId="7">'[1]Analysis (2)'!#REF!</definedName>
    <definedName name="a" localSheetId="6">'[1]Analysis (2)'!#REF!</definedName>
    <definedName name="a" localSheetId="9">'[1]Analysis (2)'!#REF!</definedName>
    <definedName name="a" localSheetId="10">'[1]Analysis (2)'!#REF!</definedName>
    <definedName name="a" localSheetId="2">'[1]Analysis (2)'!#REF!</definedName>
    <definedName name="a" localSheetId="5">'[1]Analysis (2)'!#REF!</definedName>
    <definedName name="a">'[1]Analysis (2)'!#REF!</definedName>
    <definedName name="A1_Local" localSheetId="4">'[1]Analysis (2)'!#REF!</definedName>
    <definedName name="A1_Local" localSheetId="7">'[1]Analysis (2)'!#REF!</definedName>
    <definedName name="A1_Local" localSheetId="6">'[1]Analysis (2)'!#REF!</definedName>
    <definedName name="A1_Local" localSheetId="9">'[1]Analysis (2)'!#REF!</definedName>
    <definedName name="A1_Local" localSheetId="10">'[1]Analysis (2)'!#REF!</definedName>
    <definedName name="A1_Local">'[1]Analysis (2)'!#REF!</definedName>
    <definedName name="Local" localSheetId="10">'[1]Analysis (2)'!#REF!</definedName>
    <definedName name="Local">'[1]Analysis (2)'!#REF!</definedName>
    <definedName name="Locals" localSheetId="10">'[1]Analysis (2)'!#REF!</definedName>
    <definedName name="Locals">'[1]Analysis (2)'!#REF!</definedName>
    <definedName name="New" localSheetId="10">'[1]Analysis (2)'!#REF!</definedName>
    <definedName name="New">'[1]Analysis (2)'!#REF!</definedName>
    <definedName name="OLE_LINK1" localSheetId="11">'Schedule C-IRC'!#REF!</definedName>
    <definedName name="OLE_LINK2" localSheetId="11">'Schedule C-IRC'!#REF!</definedName>
    <definedName name="_xlnm.Print_Area" localSheetId="3">'A1 Detail-Locals'!$A$1:$G$62</definedName>
    <definedName name="_xlnm.Print_Area" localSheetId="4">'A1 Detail-Schools '!$A$1:$G$25</definedName>
    <definedName name="_xlnm.Print_Area" localSheetId="8">'B1 Funded- CCDs'!$A$1:$K$96</definedName>
    <definedName name="_xlnm.Print_Area" localSheetId="7">'B1 Funded- Schools'!$A$1:$K$921</definedName>
    <definedName name="_xlnm.Print_Area" localSheetId="6">'B1 Funded-Locals'!$A$1:$K$235</definedName>
    <definedName name="_xlnm.Print_Area" localSheetId="9">'B2 Unfunded-Locals '!$A$1:$K$215</definedName>
    <definedName name="_xlnm.Print_Area" localSheetId="10">'B2 Unfunded-Schools '!$A$1:$K$15</definedName>
    <definedName name="_xlnm.Print_Area" localSheetId="0">'Cover Page'!$A$1:$A$27</definedName>
    <definedName name="_xlnm.Print_Area" localSheetId="2">'Schedule A Summary '!$A$1:$K$42</definedName>
    <definedName name="_xlnm.Print_Area" localSheetId="5">'Schedule B Summary'!$A$1:$L$30</definedName>
    <definedName name="_xlnm.Print_Area" localSheetId="1">'Table of Contents'!$A$1:$C$15</definedName>
    <definedName name="_xlnm.Print_Titles" localSheetId="3">'A1 Detail-Locals'!$1:$1</definedName>
    <definedName name="_xlnm.Print_Titles" localSheetId="4">'A1 Detail-Schools '!$1:$1</definedName>
    <definedName name="_xlnm.Print_Titles" localSheetId="8">'B1 Funded- CCDs'!$1:$2</definedName>
    <definedName name="_xlnm.Print_Titles" localSheetId="7">'B1 Funded- Schools'!$1:$2</definedName>
    <definedName name="_xlnm.Print_Titles" localSheetId="6">'B1 Funded-Locals'!$1:$2</definedName>
    <definedName name="_xlnm.Print_Titles" localSheetId="9">'B2 Unfunded-Locals '!$1:$2</definedName>
    <definedName name="_xlnm.Print_Titles" localSheetId="10">'B2 Unfunded-Schools '!$1:$2</definedName>
    <definedName name="_xlnm.Print_Titles" localSheetId="5">'Schedule B Summary'!$1:$2</definedName>
    <definedName name="_xlnm.Print_Titles" localSheetId="11">'Schedule C-IRC'!$1:$1</definedName>
    <definedName name="TH" localSheetId="10">'[1]Analysis (2)'!#REF!</definedName>
    <definedName name="TH">'[1]Analysis (2)'!#REF!</definedName>
    <definedName name="Unfunded" localSheetId="10">'[1]Analysis (2)'!#REF!</definedName>
    <definedName name="Unfunded">'[1]Analysis (2)'!#REF!</definedName>
    <definedName name="Z_46A5F4C4_D6EC_4577_9252_7F0135FFA4BE_.wvu.FilterData" localSheetId="11" hidden="1">'Schedule C-IRC'!$A$1:$L$1</definedName>
    <definedName name="Z_46A5F4C4_D6EC_4577_9252_7F0135FFA4BE_.wvu.PrintTitles" localSheetId="11" hidden="1">'Schedule C-IRC'!$1:$1</definedName>
    <definedName name="Z_85542589_1418_4924_A03E_DB2C0542A892_.wvu.FilterData" localSheetId="11" hidden="1">'Schedule C-IRC'!$A$1:$L$1</definedName>
    <definedName name="Z_85542589_1418_4924_A03E_DB2C0542A892_.wvu.PrintTitles" localSheetId="11" hidden="1">'Schedule C-IRC'!$1:$1</definedName>
    <definedName name="Z_92652916_34E3_4B04_B100_8F20056C4A1B_.wvu.FilterData" localSheetId="11" hidden="1">'Schedule C-IRC'!$A$1:$L$1</definedName>
    <definedName name="Z_92652916_34E3_4B04_B100_8F20056C4A1B_.wvu.PrintTitles" localSheetId="11" hidden="1">'Schedule C-IRC'!$1:$1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1" l="1"/>
  <c r="K11" i="10"/>
  <c r="J11" i="10"/>
  <c r="I11" i="10"/>
  <c r="H11" i="10"/>
  <c r="G11" i="10"/>
  <c r="F11" i="10"/>
  <c r="E11" i="10"/>
  <c r="K7" i="10"/>
  <c r="K12" i="10" s="1"/>
  <c r="K13" i="10" s="1"/>
  <c r="J7" i="10"/>
  <c r="J12" i="10" s="1"/>
  <c r="J13" i="10" s="1"/>
  <c r="I7" i="10"/>
  <c r="I12" i="10" s="1"/>
  <c r="I13" i="10" s="1"/>
  <c r="H7" i="10"/>
  <c r="H12" i="10" s="1"/>
  <c r="H13" i="10" s="1"/>
  <c r="G7" i="10"/>
  <c r="G12" i="10" s="1"/>
  <c r="G13" i="10" s="1"/>
  <c r="F7" i="10"/>
  <c r="F12" i="10" s="1"/>
  <c r="F13" i="10" s="1"/>
  <c r="E7" i="10"/>
  <c r="E12" i="10" s="1"/>
  <c r="E13" i="10" s="1"/>
  <c r="K212" i="9"/>
  <c r="J212" i="9"/>
  <c r="I212" i="9"/>
  <c r="H212" i="9"/>
  <c r="G212" i="9"/>
  <c r="F212" i="9"/>
  <c r="E212" i="9"/>
  <c r="K200" i="9"/>
  <c r="J200" i="9"/>
  <c r="I200" i="9"/>
  <c r="H200" i="9"/>
  <c r="G200" i="9"/>
  <c r="F200" i="9"/>
  <c r="E200" i="9"/>
  <c r="K188" i="9"/>
  <c r="J188" i="9"/>
  <c r="I188" i="9"/>
  <c r="H188" i="9"/>
  <c r="G188" i="9"/>
  <c r="F188" i="9"/>
  <c r="E188" i="9"/>
  <c r="K165" i="9"/>
  <c r="J165" i="9"/>
  <c r="I165" i="9"/>
  <c r="H165" i="9"/>
  <c r="G165" i="9"/>
  <c r="F165" i="9"/>
  <c r="E165" i="9"/>
  <c r="K157" i="9"/>
  <c r="J157" i="9"/>
  <c r="I157" i="9"/>
  <c r="H157" i="9"/>
  <c r="G157" i="9"/>
  <c r="F157" i="9"/>
  <c r="E157" i="9"/>
  <c r="K146" i="9"/>
  <c r="J146" i="9"/>
  <c r="I146" i="9"/>
  <c r="H146" i="9"/>
  <c r="G146" i="9"/>
  <c r="F146" i="9"/>
  <c r="E146" i="9"/>
  <c r="K122" i="9"/>
  <c r="J122" i="9"/>
  <c r="I122" i="9"/>
  <c r="H122" i="9"/>
  <c r="G122" i="9"/>
  <c r="F122" i="9"/>
  <c r="E122" i="9"/>
  <c r="K118" i="9"/>
  <c r="J118" i="9"/>
  <c r="I118" i="9"/>
  <c r="H118" i="9"/>
  <c r="G118" i="9"/>
  <c r="F118" i="9"/>
  <c r="E118" i="9"/>
  <c r="K101" i="9"/>
  <c r="J101" i="9"/>
  <c r="I101" i="9"/>
  <c r="H101" i="9"/>
  <c r="G101" i="9"/>
  <c r="F101" i="9"/>
  <c r="E101" i="9"/>
  <c r="K89" i="9"/>
  <c r="J89" i="9"/>
  <c r="I89" i="9"/>
  <c r="H89" i="9"/>
  <c r="G89" i="9"/>
  <c r="F89" i="9"/>
  <c r="E89" i="9"/>
  <c r="K78" i="9"/>
  <c r="J78" i="9"/>
  <c r="I78" i="9"/>
  <c r="H78" i="9"/>
  <c r="G78" i="9"/>
  <c r="F78" i="9"/>
  <c r="E78" i="9"/>
  <c r="K65" i="9"/>
  <c r="J65" i="9"/>
  <c r="I65" i="9"/>
  <c r="H65" i="9"/>
  <c r="G65" i="9"/>
  <c r="F65" i="9"/>
  <c r="E65" i="9"/>
  <c r="K63" i="9"/>
  <c r="J63" i="9"/>
  <c r="I63" i="9"/>
  <c r="H63" i="9"/>
  <c r="G63" i="9"/>
  <c r="F63" i="9"/>
  <c r="E63" i="9"/>
  <c r="K52" i="9"/>
  <c r="J52" i="9"/>
  <c r="I52" i="9"/>
  <c r="H52" i="9"/>
  <c r="G52" i="9"/>
  <c r="F52" i="9"/>
  <c r="E52" i="9"/>
  <c r="K40" i="9"/>
  <c r="J40" i="9"/>
  <c r="I40" i="9"/>
  <c r="H40" i="9"/>
  <c r="G40" i="9"/>
  <c r="F40" i="9"/>
  <c r="E40" i="9"/>
  <c r="K31" i="9"/>
  <c r="J31" i="9"/>
  <c r="I31" i="9"/>
  <c r="H31" i="9"/>
  <c r="G31" i="9"/>
  <c r="F31" i="9"/>
  <c r="E31" i="9"/>
  <c r="K22" i="9"/>
  <c r="J22" i="9"/>
  <c r="I22" i="9"/>
  <c r="H22" i="9"/>
  <c r="G22" i="9"/>
  <c r="F22" i="9"/>
  <c r="E22" i="9"/>
  <c r="K13" i="9"/>
  <c r="J13" i="9"/>
  <c r="I13" i="9"/>
  <c r="H13" i="9"/>
  <c r="G13" i="9"/>
  <c r="F13" i="9"/>
  <c r="E13" i="9"/>
  <c r="K6" i="9"/>
  <c r="J6" i="9"/>
  <c r="I6" i="9"/>
  <c r="H6" i="9"/>
  <c r="G6" i="9"/>
  <c r="F6" i="9"/>
  <c r="E6" i="9"/>
  <c r="J90" i="8"/>
  <c r="I90" i="8"/>
  <c r="H90" i="8"/>
  <c r="G90" i="8"/>
  <c r="F90" i="8"/>
  <c r="E90" i="8"/>
  <c r="J89" i="8"/>
  <c r="G89" i="8"/>
  <c r="K89" i="8" s="1"/>
  <c r="K90" i="8" s="1"/>
  <c r="I88" i="8"/>
  <c r="H88" i="8"/>
  <c r="F88" i="8"/>
  <c r="E88" i="8"/>
  <c r="J87" i="8"/>
  <c r="J88" i="8" s="1"/>
  <c r="G87" i="8"/>
  <c r="G88" i="8" s="1"/>
  <c r="K86" i="8"/>
  <c r="I86" i="8"/>
  <c r="H86" i="8"/>
  <c r="G86" i="8"/>
  <c r="F86" i="8"/>
  <c r="E86" i="8"/>
  <c r="K85" i="8"/>
  <c r="J85" i="8"/>
  <c r="J86" i="8" s="1"/>
  <c r="G85" i="8"/>
  <c r="I84" i="8"/>
  <c r="H84" i="8"/>
  <c r="G84" i="8"/>
  <c r="F84" i="8"/>
  <c r="E84" i="8"/>
  <c r="J83" i="8"/>
  <c r="G83" i="8"/>
  <c r="K83" i="8" s="1"/>
  <c r="J82" i="8"/>
  <c r="K82" i="8" s="1"/>
  <c r="G82" i="8"/>
  <c r="J81" i="8"/>
  <c r="G81" i="8"/>
  <c r="K81" i="8" s="1"/>
  <c r="K84" i="8" s="1"/>
  <c r="J80" i="8"/>
  <c r="I80" i="8"/>
  <c r="H80" i="8"/>
  <c r="F80" i="8"/>
  <c r="E80" i="8"/>
  <c r="J79" i="8"/>
  <c r="G79" i="8"/>
  <c r="K79" i="8" s="1"/>
  <c r="J78" i="8"/>
  <c r="G78" i="8"/>
  <c r="K78" i="8" s="1"/>
  <c r="J77" i="8"/>
  <c r="G77" i="8"/>
  <c r="G80" i="8" s="1"/>
  <c r="K76" i="8"/>
  <c r="I76" i="8"/>
  <c r="H76" i="8"/>
  <c r="G76" i="8"/>
  <c r="F76" i="8"/>
  <c r="E76" i="8"/>
  <c r="K75" i="8"/>
  <c r="J75" i="8"/>
  <c r="J76" i="8" s="1"/>
  <c r="G75" i="8"/>
  <c r="I74" i="8"/>
  <c r="H74" i="8"/>
  <c r="G74" i="8"/>
  <c r="F74" i="8"/>
  <c r="E74" i="8"/>
  <c r="J73" i="8"/>
  <c r="G73" i="8"/>
  <c r="K73" i="8" s="1"/>
  <c r="J72" i="8"/>
  <c r="K72" i="8" s="1"/>
  <c r="G72" i="8"/>
  <c r="J71" i="8"/>
  <c r="G71" i="8"/>
  <c r="K71" i="8" s="1"/>
  <c r="K74" i="8" s="1"/>
  <c r="I70" i="8"/>
  <c r="H70" i="8"/>
  <c r="F70" i="8"/>
  <c r="E70" i="8"/>
  <c r="J69" i="8"/>
  <c r="G69" i="8"/>
  <c r="K69" i="8" s="1"/>
  <c r="J68" i="8"/>
  <c r="G68" i="8"/>
  <c r="K68" i="8" s="1"/>
  <c r="J67" i="8"/>
  <c r="G67" i="8"/>
  <c r="K67" i="8" s="1"/>
  <c r="K66" i="8"/>
  <c r="J66" i="8"/>
  <c r="G66" i="8"/>
  <c r="J65" i="8"/>
  <c r="G65" i="8"/>
  <c r="K65" i="8" s="1"/>
  <c r="J64" i="8"/>
  <c r="K64" i="8" s="1"/>
  <c r="G64" i="8"/>
  <c r="J63" i="8"/>
  <c r="G63" i="8"/>
  <c r="K63" i="8" s="1"/>
  <c r="J62" i="8"/>
  <c r="J70" i="8" s="1"/>
  <c r="G62" i="8"/>
  <c r="G70" i="8" s="1"/>
  <c r="I61" i="8"/>
  <c r="H61" i="8"/>
  <c r="F61" i="8"/>
  <c r="E61" i="8"/>
  <c r="J60" i="8"/>
  <c r="G60" i="8"/>
  <c r="K60" i="8" s="1"/>
  <c r="J59" i="8"/>
  <c r="G59" i="8"/>
  <c r="K59" i="8" s="1"/>
  <c r="K58" i="8"/>
  <c r="J58" i="8"/>
  <c r="G58" i="8"/>
  <c r="J57" i="8"/>
  <c r="G57" i="8"/>
  <c r="K57" i="8" s="1"/>
  <c r="J56" i="8"/>
  <c r="K56" i="8" s="1"/>
  <c r="G56" i="8"/>
  <c r="J55" i="8"/>
  <c r="G55" i="8"/>
  <c r="K55" i="8" s="1"/>
  <c r="J54" i="8"/>
  <c r="G54" i="8"/>
  <c r="K54" i="8" s="1"/>
  <c r="J53" i="8"/>
  <c r="G53" i="8"/>
  <c r="K53" i="8" s="1"/>
  <c r="J52" i="8"/>
  <c r="G52" i="8"/>
  <c r="K52" i="8" s="1"/>
  <c r="K51" i="8"/>
  <c r="K61" i="8" s="1"/>
  <c r="J51" i="8"/>
  <c r="J61" i="8" s="1"/>
  <c r="G51" i="8"/>
  <c r="I50" i="8"/>
  <c r="H50" i="8"/>
  <c r="F50" i="8"/>
  <c r="E50" i="8"/>
  <c r="J49" i="8"/>
  <c r="G49" i="8"/>
  <c r="K49" i="8" s="1"/>
  <c r="J48" i="8"/>
  <c r="K48" i="8" s="1"/>
  <c r="G48" i="8"/>
  <c r="J47" i="8"/>
  <c r="G47" i="8"/>
  <c r="K47" i="8" s="1"/>
  <c r="J46" i="8"/>
  <c r="G46" i="8"/>
  <c r="K46" i="8" s="1"/>
  <c r="J45" i="8"/>
  <c r="G45" i="8"/>
  <c r="K45" i="8" s="1"/>
  <c r="J44" i="8"/>
  <c r="G44" i="8"/>
  <c r="K44" i="8" s="1"/>
  <c r="K43" i="8"/>
  <c r="J43" i="8"/>
  <c r="G43" i="8"/>
  <c r="J42" i="8"/>
  <c r="J50" i="8" s="1"/>
  <c r="G42" i="8"/>
  <c r="K42" i="8" s="1"/>
  <c r="J41" i="8"/>
  <c r="I41" i="8"/>
  <c r="H41" i="8"/>
  <c r="F41" i="8"/>
  <c r="E41" i="8"/>
  <c r="J40" i="8"/>
  <c r="K40" i="8" s="1"/>
  <c r="G40" i="8"/>
  <c r="J39" i="8"/>
  <c r="G39" i="8"/>
  <c r="K39" i="8" s="1"/>
  <c r="J38" i="8"/>
  <c r="G38" i="8"/>
  <c r="K38" i="8" s="1"/>
  <c r="J37" i="8"/>
  <c r="G37" i="8"/>
  <c r="K37" i="8" s="1"/>
  <c r="J36" i="8"/>
  <c r="G36" i="8"/>
  <c r="K36" i="8" s="1"/>
  <c r="K35" i="8"/>
  <c r="J35" i="8"/>
  <c r="G35" i="8"/>
  <c r="J34" i="8"/>
  <c r="G34" i="8"/>
  <c r="G41" i="8" s="1"/>
  <c r="J33" i="8"/>
  <c r="I33" i="8"/>
  <c r="H33" i="8"/>
  <c r="F33" i="8"/>
  <c r="E33" i="8"/>
  <c r="J32" i="8"/>
  <c r="K32" i="8" s="1"/>
  <c r="G32" i="8"/>
  <c r="J31" i="8"/>
  <c r="G31" i="8"/>
  <c r="K31" i="8" s="1"/>
  <c r="J30" i="8"/>
  <c r="G30" i="8"/>
  <c r="K30" i="8" s="1"/>
  <c r="J29" i="8"/>
  <c r="G29" i="8"/>
  <c r="K29" i="8" s="1"/>
  <c r="J28" i="8"/>
  <c r="G28" i="8"/>
  <c r="G33" i="8" s="1"/>
  <c r="K27" i="8"/>
  <c r="J27" i="8"/>
  <c r="G27" i="8"/>
  <c r="I26" i="8"/>
  <c r="H26" i="8"/>
  <c r="G26" i="8"/>
  <c r="F26" i="8"/>
  <c r="E26" i="8"/>
  <c r="J25" i="8"/>
  <c r="G25" i="8"/>
  <c r="K25" i="8" s="1"/>
  <c r="J24" i="8"/>
  <c r="K24" i="8" s="1"/>
  <c r="G24" i="8"/>
  <c r="J23" i="8"/>
  <c r="G23" i="8"/>
  <c r="K23" i="8" s="1"/>
  <c r="J22" i="8"/>
  <c r="G22" i="8"/>
  <c r="K22" i="8" s="1"/>
  <c r="J21" i="8"/>
  <c r="G21" i="8"/>
  <c r="K21" i="8" s="1"/>
  <c r="J20" i="8"/>
  <c r="G20" i="8"/>
  <c r="K20" i="8" s="1"/>
  <c r="K19" i="8"/>
  <c r="J19" i="8"/>
  <c r="G19" i="8"/>
  <c r="J18" i="8"/>
  <c r="J26" i="8" s="1"/>
  <c r="G18" i="8"/>
  <c r="K18" i="8" s="1"/>
  <c r="J17" i="8"/>
  <c r="I17" i="8"/>
  <c r="H17" i="8"/>
  <c r="F17" i="8"/>
  <c r="E17" i="8"/>
  <c r="J16" i="8"/>
  <c r="K16" i="8" s="1"/>
  <c r="G16" i="8"/>
  <c r="J15" i="8"/>
  <c r="G15" i="8"/>
  <c r="K15" i="8" s="1"/>
  <c r="J14" i="8"/>
  <c r="G14" i="8"/>
  <c r="K14" i="8" s="1"/>
  <c r="J13" i="8"/>
  <c r="G13" i="8"/>
  <c r="K13" i="8" s="1"/>
  <c r="J12" i="8"/>
  <c r="G12" i="8"/>
  <c r="G17" i="8" s="1"/>
  <c r="I11" i="8"/>
  <c r="H11" i="8"/>
  <c r="G11" i="8"/>
  <c r="F11" i="8"/>
  <c r="E11" i="8"/>
  <c r="E92" i="8" s="1"/>
  <c r="K10" i="8"/>
  <c r="J10" i="8"/>
  <c r="G10" i="8"/>
  <c r="J9" i="8"/>
  <c r="G9" i="8"/>
  <c r="K9" i="8" s="1"/>
  <c r="J8" i="8"/>
  <c r="K8" i="8" s="1"/>
  <c r="K11" i="8" s="1"/>
  <c r="G8" i="8"/>
  <c r="I7" i="8"/>
  <c r="I92" i="8" s="1"/>
  <c r="H7" i="8"/>
  <c r="H92" i="8" s="1"/>
  <c r="F7" i="8"/>
  <c r="F92" i="8" s="1"/>
  <c r="E7" i="8"/>
  <c r="J6" i="8"/>
  <c r="G6" i="8"/>
  <c r="K6" i="8" s="1"/>
  <c r="J5" i="8"/>
  <c r="J7" i="8" s="1"/>
  <c r="G5" i="8"/>
  <c r="K5" i="8" s="1"/>
  <c r="J4" i="8"/>
  <c r="G4" i="8"/>
  <c r="K919" i="7"/>
  <c r="J919" i="7"/>
  <c r="I919" i="7"/>
  <c r="H919" i="7"/>
  <c r="G919" i="7"/>
  <c r="F919" i="7"/>
  <c r="E919" i="7"/>
  <c r="K917" i="7"/>
  <c r="J917" i="7"/>
  <c r="I917" i="7"/>
  <c r="H917" i="7"/>
  <c r="G917" i="7"/>
  <c r="F917" i="7"/>
  <c r="E917" i="7"/>
  <c r="K915" i="7"/>
  <c r="J915" i="7"/>
  <c r="I915" i="7"/>
  <c r="H915" i="7"/>
  <c r="G915" i="7"/>
  <c r="F915" i="7"/>
  <c r="E915" i="7"/>
  <c r="K913" i="7"/>
  <c r="J913" i="7"/>
  <c r="I913" i="7"/>
  <c r="H913" i="7"/>
  <c r="G913" i="7"/>
  <c r="F913" i="7"/>
  <c r="E913" i="7"/>
  <c r="K911" i="7"/>
  <c r="J911" i="7"/>
  <c r="I911" i="7"/>
  <c r="H911" i="7"/>
  <c r="G911" i="7"/>
  <c r="F911" i="7"/>
  <c r="E911" i="7"/>
  <c r="K908" i="7"/>
  <c r="J908" i="7"/>
  <c r="I908" i="7"/>
  <c r="H908" i="7"/>
  <c r="G908" i="7"/>
  <c r="F908" i="7"/>
  <c r="E908" i="7"/>
  <c r="K905" i="7"/>
  <c r="J905" i="7"/>
  <c r="I905" i="7"/>
  <c r="H905" i="7"/>
  <c r="G905" i="7"/>
  <c r="F905" i="7"/>
  <c r="E905" i="7"/>
  <c r="K902" i="7"/>
  <c r="J902" i="7"/>
  <c r="I902" i="7"/>
  <c r="H902" i="7"/>
  <c r="G902" i="7"/>
  <c r="F902" i="7"/>
  <c r="E902" i="7"/>
  <c r="K898" i="7"/>
  <c r="J898" i="7"/>
  <c r="I898" i="7"/>
  <c r="H898" i="7"/>
  <c r="G898" i="7"/>
  <c r="F898" i="7"/>
  <c r="E898" i="7"/>
  <c r="K893" i="7"/>
  <c r="J893" i="7"/>
  <c r="I893" i="7"/>
  <c r="H893" i="7"/>
  <c r="G893" i="7"/>
  <c r="F893" i="7"/>
  <c r="E893" i="7"/>
  <c r="K888" i="7"/>
  <c r="J888" i="7"/>
  <c r="I888" i="7"/>
  <c r="H888" i="7"/>
  <c r="G888" i="7"/>
  <c r="F888" i="7"/>
  <c r="E888" i="7"/>
  <c r="K879" i="7"/>
  <c r="J879" i="7"/>
  <c r="I879" i="7"/>
  <c r="H879" i="7"/>
  <c r="G879" i="7"/>
  <c r="F879" i="7"/>
  <c r="E879" i="7"/>
  <c r="K873" i="7"/>
  <c r="J873" i="7"/>
  <c r="I873" i="7"/>
  <c r="H873" i="7"/>
  <c r="G873" i="7"/>
  <c r="F873" i="7"/>
  <c r="E873" i="7"/>
  <c r="K866" i="7"/>
  <c r="J866" i="7"/>
  <c r="I866" i="7"/>
  <c r="H866" i="7"/>
  <c r="G866" i="7"/>
  <c r="F866" i="7"/>
  <c r="E866" i="7"/>
  <c r="K859" i="7"/>
  <c r="J859" i="7"/>
  <c r="I859" i="7"/>
  <c r="H859" i="7"/>
  <c r="G859" i="7"/>
  <c r="F859" i="7"/>
  <c r="E859" i="7"/>
  <c r="K847" i="7"/>
  <c r="J847" i="7"/>
  <c r="I847" i="7"/>
  <c r="H847" i="7"/>
  <c r="G847" i="7"/>
  <c r="F847" i="7"/>
  <c r="E847" i="7"/>
  <c r="K825" i="7"/>
  <c r="J825" i="7"/>
  <c r="I825" i="7"/>
  <c r="H825" i="7"/>
  <c r="G825" i="7"/>
  <c r="F825" i="7"/>
  <c r="E825" i="7"/>
  <c r="K793" i="7"/>
  <c r="J793" i="7"/>
  <c r="I793" i="7"/>
  <c r="H793" i="7"/>
  <c r="G793" i="7"/>
  <c r="F793" i="7"/>
  <c r="E793" i="7"/>
  <c r="K778" i="7"/>
  <c r="J778" i="7"/>
  <c r="I778" i="7"/>
  <c r="H778" i="7"/>
  <c r="G778" i="7"/>
  <c r="F778" i="7"/>
  <c r="E778" i="7"/>
  <c r="K761" i="7"/>
  <c r="J761" i="7"/>
  <c r="I761" i="7"/>
  <c r="H761" i="7"/>
  <c r="G761" i="7"/>
  <c r="F761" i="7"/>
  <c r="E761" i="7"/>
  <c r="K720" i="7"/>
  <c r="J720" i="7"/>
  <c r="I720" i="7"/>
  <c r="H720" i="7"/>
  <c r="G720" i="7"/>
  <c r="F720" i="7"/>
  <c r="E720" i="7"/>
  <c r="K673" i="7"/>
  <c r="J673" i="7"/>
  <c r="I673" i="7"/>
  <c r="H673" i="7"/>
  <c r="G673" i="7"/>
  <c r="F673" i="7"/>
  <c r="E673" i="7"/>
  <c r="K622" i="7"/>
  <c r="J622" i="7"/>
  <c r="I622" i="7"/>
  <c r="H622" i="7"/>
  <c r="G622" i="7"/>
  <c r="F622" i="7"/>
  <c r="E622" i="7"/>
  <c r="K572" i="7"/>
  <c r="J572" i="7"/>
  <c r="I572" i="7"/>
  <c r="H572" i="7"/>
  <c r="G572" i="7"/>
  <c r="F572" i="7"/>
  <c r="E572" i="7"/>
  <c r="K524" i="7"/>
  <c r="J524" i="7"/>
  <c r="I524" i="7"/>
  <c r="H524" i="7"/>
  <c r="G524" i="7"/>
  <c r="F524" i="7"/>
  <c r="E524" i="7"/>
  <c r="K479" i="7"/>
  <c r="J479" i="7"/>
  <c r="I479" i="7"/>
  <c r="H479" i="7"/>
  <c r="G479" i="7"/>
  <c r="F479" i="7"/>
  <c r="E479" i="7"/>
  <c r="K429" i="7"/>
  <c r="J429" i="7"/>
  <c r="I429" i="7"/>
  <c r="H429" i="7"/>
  <c r="G429" i="7"/>
  <c r="F429" i="7"/>
  <c r="E429" i="7"/>
  <c r="K384" i="7"/>
  <c r="J384" i="7"/>
  <c r="I384" i="7"/>
  <c r="H384" i="7"/>
  <c r="G384" i="7"/>
  <c r="F384" i="7"/>
  <c r="E384" i="7"/>
  <c r="K339" i="7"/>
  <c r="J339" i="7"/>
  <c r="I339" i="7"/>
  <c r="H339" i="7"/>
  <c r="G339" i="7"/>
  <c r="F339" i="7"/>
  <c r="E339" i="7"/>
  <c r="K296" i="7"/>
  <c r="J296" i="7"/>
  <c r="I296" i="7"/>
  <c r="H296" i="7"/>
  <c r="G296" i="7"/>
  <c r="F296" i="7"/>
  <c r="E296" i="7"/>
  <c r="K255" i="7"/>
  <c r="J255" i="7"/>
  <c r="I255" i="7"/>
  <c r="H255" i="7"/>
  <c r="G255" i="7"/>
  <c r="F255" i="7"/>
  <c r="E255" i="7"/>
  <c r="K221" i="7"/>
  <c r="J221" i="7"/>
  <c r="I221" i="7"/>
  <c r="H221" i="7"/>
  <c r="G221" i="7"/>
  <c r="F221" i="7"/>
  <c r="E221" i="7"/>
  <c r="K188" i="7"/>
  <c r="J188" i="7"/>
  <c r="I188" i="7"/>
  <c r="H188" i="7"/>
  <c r="G188" i="7"/>
  <c r="F188" i="7"/>
  <c r="E188" i="7"/>
  <c r="K154" i="7"/>
  <c r="J154" i="7"/>
  <c r="I154" i="7"/>
  <c r="H154" i="7"/>
  <c r="G154" i="7"/>
  <c r="F154" i="7"/>
  <c r="E154" i="7"/>
  <c r="K121" i="7"/>
  <c r="J121" i="7"/>
  <c r="I121" i="7"/>
  <c r="H121" i="7"/>
  <c r="G121" i="7"/>
  <c r="F121" i="7"/>
  <c r="E121" i="7"/>
  <c r="K94" i="7"/>
  <c r="J94" i="7"/>
  <c r="I94" i="7"/>
  <c r="H94" i="7"/>
  <c r="G94" i="7"/>
  <c r="F94" i="7"/>
  <c r="E94" i="7"/>
  <c r="K70" i="7"/>
  <c r="J70" i="7"/>
  <c r="I70" i="7"/>
  <c r="H70" i="7"/>
  <c r="G70" i="7"/>
  <c r="F70" i="7"/>
  <c r="E70" i="7"/>
  <c r="K44" i="7"/>
  <c r="J44" i="7"/>
  <c r="I44" i="7"/>
  <c r="I920" i="7" s="1"/>
  <c r="H44" i="7"/>
  <c r="H920" i="7" s="1"/>
  <c r="G44" i="7"/>
  <c r="G920" i="7" s="1"/>
  <c r="F44" i="7"/>
  <c r="F920" i="7" s="1"/>
  <c r="E44" i="7"/>
  <c r="E920" i="7" s="1"/>
  <c r="K22" i="7"/>
  <c r="K920" i="7" s="1"/>
  <c r="J22" i="7"/>
  <c r="I22" i="7"/>
  <c r="H22" i="7"/>
  <c r="G22" i="7"/>
  <c r="F22" i="7"/>
  <c r="E22" i="7"/>
  <c r="G19" i="6"/>
  <c r="G21" i="6" s="1"/>
  <c r="H18" i="6"/>
  <c r="G18" i="6"/>
  <c r="F18" i="6"/>
  <c r="E18" i="6"/>
  <c r="K17" i="6"/>
  <c r="K18" i="6" s="1"/>
  <c r="J17" i="6"/>
  <c r="J18" i="6" s="1"/>
  <c r="I17" i="6"/>
  <c r="I18" i="6" s="1"/>
  <c r="H17" i="6"/>
  <c r="F17" i="6"/>
  <c r="E17" i="6"/>
  <c r="K14" i="6"/>
  <c r="K15" i="6" s="1"/>
  <c r="J14" i="6"/>
  <c r="J15" i="6" s="1"/>
  <c r="I14" i="6"/>
  <c r="I15" i="6" s="1"/>
  <c r="H14" i="6"/>
  <c r="H15" i="6" s="1"/>
  <c r="H19" i="6" s="1"/>
  <c r="F14" i="6"/>
  <c r="F15" i="6" s="1"/>
  <c r="E14" i="6"/>
  <c r="E15" i="6" s="1"/>
  <c r="K9" i="6"/>
  <c r="L9" i="6" s="1"/>
  <c r="J9" i="6"/>
  <c r="I9" i="6"/>
  <c r="H9" i="6"/>
  <c r="F9" i="6"/>
  <c r="E9" i="6"/>
  <c r="K8" i="6"/>
  <c r="J8" i="6"/>
  <c r="J10" i="6" s="1"/>
  <c r="I8" i="6"/>
  <c r="I10" i="6" s="1"/>
  <c r="H8" i="6"/>
  <c r="F8" i="6"/>
  <c r="F10" i="6" s="1"/>
  <c r="E8" i="6"/>
  <c r="E10" i="6" s="1"/>
  <c r="K5" i="6"/>
  <c r="K6" i="6" s="1"/>
  <c r="J5" i="6"/>
  <c r="J6" i="6" s="1"/>
  <c r="I5" i="6"/>
  <c r="I6" i="6" s="1"/>
  <c r="H5" i="6"/>
  <c r="H6" i="6" s="1"/>
  <c r="F5" i="6"/>
  <c r="F6" i="6" s="1"/>
  <c r="E5" i="6"/>
  <c r="E6" i="6" s="1"/>
  <c r="F24" i="5"/>
  <c r="G22" i="5"/>
  <c r="F22" i="5"/>
  <c r="E22" i="5"/>
  <c r="E23" i="5" s="1"/>
  <c r="E61" i="4"/>
  <c r="E62" i="4" s="1"/>
  <c r="G60" i="4"/>
  <c r="E58" i="4"/>
  <c r="G57" i="4"/>
  <c r="G56" i="4"/>
  <c r="G55" i="4"/>
  <c r="G53" i="4"/>
  <c r="F53" i="4"/>
  <c r="E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F29" i="4"/>
  <c r="F58" i="4" s="1"/>
  <c r="E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29" i="4" s="1"/>
  <c r="G13" i="4"/>
  <c r="G12" i="4"/>
  <c r="G11" i="4"/>
  <c r="G10" i="4"/>
  <c r="G9" i="4"/>
  <c r="G8" i="4"/>
  <c r="G7" i="4"/>
  <c r="G6" i="4"/>
  <c r="G5" i="4"/>
  <c r="G4" i="4"/>
  <c r="J39" i="3"/>
  <c r="I39" i="3"/>
  <c r="H39" i="3"/>
  <c r="G39" i="3"/>
  <c r="F39" i="3"/>
  <c r="E39" i="3"/>
  <c r="K38" i="3"/>
  <c r="K37" i="3"/>
  <c r="K36" i="3"/>
  <c r="K35" i="3"/>
  <c r="J33" i="3"/>
  <c r="I33" i="3"/>
  <c r="H33" i="3"/>
  <c r="H40" i="3" s="1"/>
  <c r="G33" i="3"/>
  <c r="G40" i="3" s="1"/>
  <c r="F33" i="3"/>
  <c r="F40" i="3" s="1"/>
  <c r="E33" i="3"/>
  <c r="E40" i="3" s="1"/>
  <c r="K32" i="3"/>
  <c r="K31" i="3"/>
  <c r="K30" i="3"/>
  <c r="K29" i="3"/>
  <c r="K33" i="3" s="1"/>
  <c r="J24" i="3"/>
  <c r="I24" i="3"/>
  <c r="H24" i="3"/>
  <c r="G24" i="3"/>
  <c r="F24" i="3"/>
  <c r="E24" i="3"/>
  <c r="K23" i="3"/>
  <c r="K22" i="3"/>
  <c r="K21" i="3"/>
  <c r="K20" i="3"/>
  <c r="K24" i="3" s="1"/>
  <c r="J18" i="3"/>
  <c r="J25" i="3" s="1"/>
  <c r="J26" i="3" s="1"/>
  <c r="I18" i="3"/>
  <c r="I25" i="3" s="1"/>
  <c r="I26" i="3" s="1"/>
  <c r="H18" i="3"/>
  <c r="H25" i="3" s="1"/>
  <c r="H26" i="3" s="1"/>
  <c r="G18" i="3"/>
  <c r="F18" i="3"/>
  <c r="E18" i="3"/>
  <c r="K17" i="3"/>
  <c r="K16" i="3"/>
  <c r="K15" i="3"/>
  <c r="K14" i="3"/>
  <c r="J11" i="3"/>
  <c r="I11" i="3"/>
  <c r="H11" i="3"/>
  <c r="G11" i="3"/>
  <c r="F11" i="3"/>
  <c r="E11" i="3"/>
  <c r="K10" i="3"/>
  <c r="K9" i="3"/>
  <c r="K8" i="3"/>
  <c r="K7" i="3"/>
  <c r="K6" i="3"/>
  <c r="K5" i="3"/>
  <c r="K4" i="3"/>
  <c r="K232" i="1"/>
  <c r="J232" i="1"/>
  <c r="I232" i="1"/>
  <c r="H232" i="1"/>
  <c r="G232" i="1"/>
  <c r="F232" i="1"/>
  <c r="E232" i="1"/>
  <c r="K228" i="1"/>
  <c r="J228" i="1"/>
  <c r="I228" i="1"/>
  <c r="H228" i="1"/>
  <c r="G228" i="1"/>
  <c r="F228" i="1"/>
  <c r="E228" i="1"/>
  <c r="K225" i="1"/>
  <c r="J225" i="1"/>
  <c r="I225" i="1"/>
  <c r="H225" i="1"/>
  <c r="G225" i="1"/>
  <c r="F225" i="1"/>
  <c r="E225" i="1"/>
  <c r="K223" i="1"/>
  <c r="J223" i="1"/>
  <c r="I223" i="1"/>
  <c r="H223" i="1"/>
  <c r="G223" i="1"/>
  <c r="F223" i="1"/>
  <c r="E223" i="1"/>
  <c r="K220" i="1"/>
  <c r="J220" i="1"/>
  <c r="I220" i="1"/>
  <c r="H220" i="1"/>
  <c r="G220" i="1"/>
  <c r="F220" i="1"/>
  <c r="E220" i="1"/>
  <c r="K218" i="1"/>
  <c r="J218" i="1"/>
  <c r="I218" i="1"/>
  <c r="H218" i="1"/>
  <c r="G218" i="1"/>
  <c r="F218" i="1"/>
  <c r="E218" i="1"/>
  <c r="K215" i="1"/>
  <c r="J215" i="1"/>
  <c r="I215" i="1"/>
  <c r="H215" i="1"/>
  <c r="G215" i="1"/>
  <c r="F215" i="1"/>
  <c r="E215" i="1"/>
  <c r="K211" i="1"/>
  <c r="J211" i="1"/>
  <c r="I211" i="1"/>
  <c r="H211" i="1"/>
  <c r="G211" i="1"/>
  <c r="F211" i="1"/>
  <c r="E211" i="1"/>
  <c r="K206" i="1"/>
  <c r="J206" i="1"/>
  <c r="I206" i="1"/>
  <c r="H206" i="1"/>
  <c r="G206" i="1"/>
  <c r="F206" i="1"/>
  <c r="E206" i="1"/>
  <c r="K204" i="1"/>
  <c r="J204" i="1"/>
  <c r="I204" i="1"/>
  <c r="H204" i="1"/>
  <c r="G204" i="1"/>
  <c r="F204" i="1"/>
  <c r="E204" i="1"/>
  <c r="K199" i="1"/>
  <c r="J199" i="1"/>
  <c r="I199" i="1"/>
  <c r="H199" i="1"/>
  <c r="G199" i="1"/>
  <c r="F199" i="1"/>
  <c r="E199" i="1"/>
  <c r="K196" i="1"/>
  <c r="J196" i="1"/>
  <c r="I196" i="1"/>
  <c r="H196" i="1"/>
  <c r="G196" i="1"/>
  <c r="F196" i="1"/>
  <c r="E196" i="1"/>
  <c r="K193" i="1"/>
  <c r="J193" i="1"/>
  <c r="I193" i="1"/>
  <c r="H193" i="1"/>
  <c r="G193" i="1"/>
  <c r="F193" i="1"/>
  <c r="E193" i="1"/>
  <c r="K186" i="1"/>
  <c r="J186" i="1"/>
  <c r="I186" i="1"/>
  <c r="H186" i="1"/>
  <c r="G186" i="1"/>
  <c r="F186" i="1"/>
  <c r="E186" i="1"/>
  <c r="K178" i="1"/>
  <c r="J178" i="1"/>
  <c r="I178" i="1"/>
  <c r="H178" i="1"/>
  <c r="G178" i="1"/>
  <c r="F178" i="1"/>
  <c r="E178" i="1"/>
  <c r="K166" i="1"/>
  <c r="J166" i="1"/>
  <c r="I166" i="1"/>
  <c r="H166" i="1"/>
  <c r="G166" i="1"/>
  <c r="F166" i="1"/>
  <c r="E166" i="1"/>
  <c r="K139" i="1"/>
  <c r="J139" i="1"/>
  <c r="I139" i="1"/>
  <c r="H139" i="1"/>
  <c r="G139" i="1"/>
  <c r="F139" i="1"/>
  <c r="E139" i="1"/>
  <c r="K115" i="1"/>
  <c r="J115" i="1"/>
  <c r="I115" i="1"/>
  <c r="H115" i="1"/>
  <c r="G115" i="1"/>
  <c r="F115" i="1"/>
  <c r="E115" i="1"/>
  <c r="K89" i="1"/>
  <c r="J89" i="1"/>
  <c r="I89" i="1"/>
  <c r="H89" i="1"/>
  <c r="G89" i="1"/>
  <c r="F89" i="1"/>
  <c r="E89" i="1"/>
  <c r="K80" i="1"/>
  <c r="J80" i="1"/>
  <c r="I80" i="1"/>
  <c r="H80" i="1"/>
  <c r="G80" i="1"/>
  <c r="F80" i="1"/>
  <c r="E80" i="1"/>
  <c r="K77" i="1"/>
  <c r="J77" i="1"/>
  <c r="I77" i="1"/>
  <c r="H77" i="1"/>
  <c r="G77" i="1"/>
  <c r="F77" i="1"/>
  <c r="E77" i="1"/>
  <c r="K74" i="1"/>
  <c r="J74" i="1"/>
  <c r="I74" i="1"/>
  <c r="H74" i="1"/>
  <c r="G74" i="1"/>
  <c r="F74" i="1"/>
  <c r="E74" i="1"/>
  <c r="K70" i="1"/>
  <c r="J70" i="1"/>
  <c r="I70" i="1"/>
  <c r="H70" i="1"/>
  <c r="G70" i="1"/>
  <c r="F70" i="1"/>
  <c r="E70" i="1"/>
  <c r="K67" i="1"/>
  <c r="J67" i="1"/>
  <c r="I67" i="1"/>
  <c r="H67" i="1"/>
  <c r="G67" i="1"/>
  <c r="F67" i="1"/>
  <c r="E67" i="1"/>
  <c r="K63" i="1"/>
  <c r="J63" i="1"/>
  <c r="I63" i="1"/>
  <c r="H63" i="1"/>
  <c r="G63" i="1"/>
  <c r="F63" i="1"/>
  <c r="E63" i="1"/>
  <c r="K59" i="1"/>
  <c r="J59" i="1"/>
  <c r="I59" i="1"/>
  <c r="H59" i="1"/>
  <c r="G59" i="1"/>
  <c r="F59" i="1"/>
  <c r="E59" i="1"/>
  <c r="K55" i="1"/>
  <c r="J55" i="1"/>
  <c r="I55" i="1"/>
  <c r="H55" i="1"/>
  <c r="G55" i="1"/>
  <c r="F55" i="1"/>
  <c r="E55" i="1"/>
  <c r="K49" i="1"/>
  <c r="J49" i="1"/>
  <c r="I49" i="1"/>
  <c r="H49" i="1"/>
  <c r="G49" i="1"/>
  <c r="F49" i="1"/>
  <c r="E49" i="1"/>
  <c r="K43" i="1"/>
  <c r="J43" i="1"/>
  <c r="I43" i="1"/>
  <c r="H43" i="1"/>
  <c r="G43" i="1"/>
  <c r="F43" i="1"/>
  <c r="E43" i="1"/>
  <c r="K38" i="1"/>
  <c r="J38" i="1"/>
  <c r="I38" i="1"/>
  <c r="H38" i="1"/>
  <c r="G38" i="1"/>
  <c r="F38" i="1"/>
  <c r="E38" i="1"/>
  <c r="K31" i="1"/>
  <c r="J31" i="1"/>
  <c r="I31" i="1"/>
  <c r="H31" i="1"/>
  <c r="G31" i="1"/>
  <c r="F31" i="1"/>
  <c r="E31" i="1"/>
  <c r="K23" i="1"/>
  <c r="K234" i="1" s="1"/>
  <c r="J23" i="1"/>
  <c r="J234" i="1" s="1"/>
  <c r="I23" i="1"/>
  <c r="I234" i="1" s="1"/>
  <c r="H23" i="1"/>
  <c r="H234" i="1" s="1"/>
  <c r="G23" i="1"/>
  <c r="G234" i="1" s="1"/>
  <c r="F23" i="1"/>
  <c r="F234" i="1" s="1"/>
  <c r="E23" i="1"/>
  <c r="E234" i="1" s="1"/>
  <c r="H41" i="3" l="1"/>
  <c r="J41" i="3"/>
  <c r="I40" i="3"/>
  <c r="I41" i="3" s="1"/>
  <c r="K18" i="3"/>
  <c r="K25" i="3" s="1"/>
  <c r="J40" i="3"/>
  <c r="K11" i="3"/>
  <c r="K26" i="3" s="1"/>
  <c r="E25" i="3"/>
  <c r="E26" i="3" s="1"/>
  <c r="E41" i="3" s="1"/>
  <c r="K39" i="3"/>
  <c r="K40" i="3" s="1"/>
  <c r="F25" i="3"/>
  <c r="F26" i="3" s="1"/>
  <c r="F41" i="3" s="1"/>
  <c r="G25" i="3"/>
  <c r="G26" i="3" s="1"/>
  <c r="G41" i="3" s="1"/>
  <c r="E19" i="6"/>
  <c r="F19" i="6"/>
  <c r="F21" i="6" s="1"/>
  <c r="H10" i="6"/>
  <c r="E11" i="6"/>
  <c r="E21" i="6" s="1"/>
  <c r="L5" i="6"/>
  <c r="L6" i="6" s="1"/>
  <c r="H11" i="6"/>
  <c r="H21" i="6" s="1"/>
  <c r="L8" i="6"/>
  <c r="L10" i="6" s="1"/>
  <c r="F11" i="6"/>
  <c r="K10" i="6"/>
  <c r="K213" i="9"/>
  <c r="E213" i="9"/>
  <c r="F213" i="9"/>
  <c r="G213" i="9"/>
  <c r="H213" i="9"/>
  <c r="I213" i="9"/>
  <c r="J213" i="9"/>
  <c r="K26" i="8"/>
  <c r="K50" i="8"/>
  <c r="K33" i="8"/>
  <c r="G50" i="8"/>
  <c r="G7" i="8"/>
  <c r="G92" i="8" s="1"/>
  <c r="K62" i="8"/>
  <c r="K70" i="8" s="1"/>
  <c r="J74" i="8"/>
  <c r="J92" i="8" s="1"/>
  <c r="K77" i="8"/>
  <c r="K80" i="8" s="1"/>
  <c r="J84" i="8"/>
  <c r="K87" i="8"/>
  <c r="K88" i="8" s="1"/>
  <c r="K34" i="8"/>
  <c r="K41" i="8" s="1"/>
  <c r="K4" i="8"/>
  <c r="J11" i="8"/>
  <c r="G61" i="8"/>
  <c r="K12" i="8"/>
  <c r="K17" i="8" s="1"/>
  <c r="K28" i="8"/>
  <c r="J920" i="7"/>
  <c r="I19" i="6"/>
  <c r="J19" i="6"/>
  <c r="L11" i="6"/>
  <c r="K11" i="6"/>
  <c r="I11" i="6"/>
  <c r="I21" i="6" s="1"/>
  <c r="J11" i="6"/>
  <c r="J21" i="6" s="1"/>
  <c r="K19" i="6"/>
  <c r="L14" i="6"/>
  <c r="L15" i="6" s="1"/>
  <c r="L17" i="6"/>
  <c r="L18" i="6" s="1"/>
  <c r="G23" i="5"/>
  <c r="G24" i="5" s="1"/>
  <c r="E24" i="5"/>
  <c r="G58" i="4"/>
  <c r="F61" i="4"/>
  <c r="F62" i="4" s="1"/>
  <c r="K92" i="8" l="1"/>
  <c r="K7" i="8"/>
  <c r="L19" i="6"/>
  <c r="L21" i="6" s="1"/>
  <c r="K21" i="6"/>
  <c r="G61" i="4"/>
  <c r="G62" i="4" s="1"/>
  <c r="K41" i="3"/>
</calcChain>
</file>

<file path=xl/sharedStrings.xml><?xml version="1.0" encoding="utf-8"?>
<sst xmlns="http://schemas.openxmlformats.org/spreadsheetml/2006/main" count="4666" uniqueCount="653">
  <si>
    <t>Fiscal
Year</t>
  </si>
  <si>
    <t>Program
Name</t>
  </si>
  <si>
    <t>Legal
Reference
(Ch./Year)</t>
  </si>
  <si>
    <t>Program Number</t>
  </si>
  <si>
    <t>ACCOUNTS PAYABLE (A/P)</t>
  </si>
  <si>
    <t>ACCOUNTS RECEIVABLE (A/R)</t>
  </si>
  <si>
    <t>Net
Balance</t>
  </si>
  <si>
    <t>Program
Costs</t>
  </si>
  <si>
    <r>
      <t xml:space="preserve">Less: Net Payments and Offsets </t>
    </r>
    <r>
      <rPr>
        <b/>
        <vertAlign val="superscript"/>
        <sz val="12"/>
        <color theme="1"/>
        <rFont val="Arial"/>
        <family val="2"/>
      </rPr>
      <t>1</t>
    </r>
  </si>
  <si>
    <t>A/P
 Balance</t>
  </si>
  <si>
    <t>Established
A/R</t>
  </si>
  <si>
    <t>Less: Recovered Amount</t>
  </si>
  <si>
    <t>A/R
Balance</t>
  </si>
  <si>
    <t>Local Agencies</t>
  </si>
  <si>
    <t>2023-24</t>
  </si>
  <si>
    <t>Administrative License Suspension</t>
  </si>
  <si>
    <t>Ch. 1460/89</t>
  </si>
  <si>
    <t>County of Los Angeles Citizens Redistricting Commission</t>
  </si>
  <si>
    <t>Ch. 781/16</t>
  </si>
  <si>
    <t>Countywide Tax Rates</t>
  </si>
  <si>
    <t>Ch. 921/87</t>
  </si>
  <si>
    <t>Crime Victims' Domestic Violence Incident Reports</t>
  </si>
  <si>
    <t>Ch. 1022/99</t>
  </si>
  <si>
    <t>Domestic Violence Arrest Policies and Standards</t>
  </si>
  <si>
    <t>Ch. 246/95</t>
  </si>
  <si>
    <t>Domestic Violence Arrests and Victim Assistance</t>
  </si>
  <si>
    <t>Ch. 698/98</t>
  </si>
  <si>
    <t>Health Benefits for Survivors of Peace Officers and Firefighters</t>
  </si>
  <si>
    <t>Ch. 1120/96</t>
  </si>
  <si>
    <t>Local Agency Ethics</t>
  </si>
  <si>
    <t>Ch. 700/05</t>
  </si>
  <si>
    <t>Medi-Cal Beneficiary Probate</t>
  </si>
  <si>
    <t>Ch. 102/81</t>
  </si>
  <si>
    <t>Medi-Cal Eligibility of Juvenile Offenders</t>
  </si>
  <si>
    <t>Ch. 657/06</t>
  </si>
  <si>
    <t xml:space="preserve">Peace Officers Personnel Records: Unfounded Complaints and Discovery </t>
  </si>
  <si>
    <t>Ch. 630/78</t>
  </si>
  <si>
    <t xml:space="preserve">Peace Officers Procedural Bill of Rights </t>
  </si>
  <si>
    <t>Ch. 465/76</t>
  </si>
  <si>
    <t>Racial and Identity Profiling</t>
  </si>
  <si>
    <t>Ch. 466/15</t>
  </si>
  <si>
    <t>Sexual Assault Evidence Kits: Testing</t>
  </si>
  <si>
    <t>Ch. 588/19</t>
  </si>
  <si>
    <t>Sexually Violent Predators</t>
  </si>
  <si>
    <t>Ch. 762/95</t>
  </si>
  <si>
    <t>State Authorized Risk Assessment Tool for Sex Offenders</t>
  </si>
  <si>
    <t>Ch. 336/06</t>
  </si>
  <si>
    <t>Threats Against Peace Officers</t>
  </si>
  <si>
    <t>Ch. 1249/92</t>
  </si>
  <si>
    <t xml:space="preserve">U Visa 918 Form, Victims of Crime: Nonimmigrant Status </t>
  </si>
  <si>
    <t>Ch. 721/15</t>
  </si>
  <si>
    <t>Vote by Mail Ballots: Prepaid Postage</t>
  </si>
  <si>
    <t>Ch. 120/18</t>
  </si>
  <si>
    <t>2023-24 Total</t>
  </si>
  <si>
    <t>2022-23</t>
  </si>
  <si>
    <t>Custody of Minors – Child Abduction and Recovery</t>
  </si>
  <si>
    <t>Ch. 1399/76</t>
  </si>
  <si>
    <t>Local Agency Employee Organizations: Impasse Procedures II</t>
  </si>
  <si>
    <t>Ch. 314/12</t>
  </si>
  <si>
    <t>2022-23 Total</t>
  </si>
  <si>
    <t>2021-22</t>
  </si>
  <si>
    <t>2021-22 Total</t>
  </si>
  <si>
    <t>2020-21</t>
  </si>
  <si>
    <t>2020-21 Total</t>
  </si>
  <si>
    <t>2019-20</t>
  </si>
  <si>
    <t>2019-20 Total</t>
  </si>
  <si>
    <t>2018-19</t>
  </si>
  <si>
    <t>2018-19 Total</t>
  </si>
  <si>
    <t>2017-18</t>
  </si>
  <si>
    <t>Sexually Violent Predators For the Period of 7/1/2011 Through 6/30/2018</t>
  </si>
  <si>
    <t>2017-18 Total</t>
  </si>
  <si>
    <t>2016-17</t>
  </si>
  <si>
    <t>2016-17 Total</t>
  </si>
  <si>
    <t>2015-16</t>
  </si>
  <si>
    <t>2015-16 Total</t>
  </si>
  <si>
    <t>2014-15</t>
  </si>
  <si>
    <t>2014-15 Total</t>
  </si>
  <si>
    <t>2013-14</t>
  </si>
  <si>
    <t>2013-14 Total</t>
  </si>
  <si>
    <t>2012-13</t>
  </si>
  <si>
    <t>Peace Officers Procedural Bill of Rights</t>
  </si>
  <si>
    <t>2012-13 Total</t>
  </si>
  <si>
    <t>2011-12</t>
  </si>
  <si>
    <t>Open Meetings Act/Brown Act Reform</t>
  </si>
  <si>
    <t>Ch. 641/86</t>
  </si>
  <si>
    <t>2011-12 Total</t>
  </si>
  <si>
    <t>2010-11</t>
  </si>
  <si>
    <t>Absentee Ballots</t>
  </si>
  <si>
    <t>Ch. 77/78</t>
  </si>
  <si>
    <t xml:space="preserve">Absentee Ballots: Tabulation by Precinct </t>
  </si>
  <si>
    <t>Ch. 697/99</t>
  </si>
  <si>
    <t>California Public Records Act</t>
  </si>
  <si>
    <t>Ch. 463/92</t>
  </si>
  <si>
    <t>In-Home Supportive Services II</t>
  </si>
  <si>
    <t>Ch. 90/99</t>
  </si>
  <si>
    <t>Mandate Reimbursement Process I</t>
  </si>
  <si>
    <t>Ch. 486/75</t>
  </si>
  <si>
    <t>Voter Registration Procedures</t>
  </si>
  <si>
    <t>Ch. 704/75</t>
  </si>
  <si>
    <t>2010-11 Total</t>
  </si>
  <si>
    <t>2009-10</t>
  </si>
  <si>
    <t>Animal Adoption</t>
  </si>
  <si>
    <t>Ch. 752/98</t>
  </si>
  <si>
    <t>Conservatorship: Developmentally Disabled Adults</t>
  </si>
  <si>
    <t>Ch. 1304/80</t>
  </si>
  <si>
    <t>Coroner's Costs</t>
  </si>
  <si>
    <t>Ch. 498/77</t>
  </si>
  <si>
    <t>Crime Victims' Rights</t>
  </si>
  <si>
    <t>Ch. 411/95</t>
  </si>
  <si>
    <t>Developmentally Disabled: Attorneys' Services</t>
  </si>
  <si>
    <t>Ch. 694/75</t>
  </si>
  <si>
    <t>Local Agency Formation Commissions (LAFCO)</t>
  </si>
  <si>
    <t>Ch. 761/00</t>
  </si>
  <si>
    <t>Mentally Disordered Offenders' Extended Commitment Proceedings</t>
  </si>
  <si>
    <t>Ch. 1418/85</t>
  </si>
  <si>
    <t>Mentally Disordered Sex Offenders: Extended Commitment Proceedings</t>
  </si>
  <si>
    <t>Ch. 1036/78</t>
  </si>
  <si>
    <t>Mentally Retarded Defendants: Diversion</t>
  </si>
  <si>
    <t>Ch. 1253/80</t>
  </si>
  <si>
    <t>Not Guilty by Reason of Insanity</t>
  </si>
  <si>
    <t>Ch. 1114/79</t>
  </si>
  <si>
    <t>Pacific Beach Safety: Water Quality and Closures</t>
  </si>
  <si>
    <t>Ch. 961/92</t>
  </si>
  <si>
    <t>Perinatal Services</t>
  </si>
  <si>
    <t>Ch. 1603/90</t>
  </si>
  <si>
    <t>Permanent Absent Voters</t>
  </si>
  <si>
    <t>Ch. 1422/82</t>
  </si>
  <si>
    <t>Photographic Record of Evidence</t>
  </si>
  <si>
    <t>Ch. 875/85</t>
  </si>
  <si>
    <t>Post Conviction: DNA Court Proceedings</t>
  </si>
  <si>
    <t>Ch. 821/00</t>
  </si>
  <si>
    <t>Search Warrant: AIDS</t>
  </si>
  <si>
    <t>Ch. 1088/88</t>
  </si>
  <si>
    <t>Stolen Vehicle Notification</t>
  </si>
  <si>
    <t>Ch. 337/90</t>
  </si>
  <si>
    <t>2009-10 Total</t>
  </si>
  <si>
    <t>2008-09</t>
  </si>
  <si>
    <t>DNA Database</t>
  </si>
  <si>
    <t>Ch. 822/00</t>
  </si>
  <si>
    <t>False Reports of Police Misconduct</t>
  </si>
  <si>
    <t>Ch. 590/95</t>
  </si>
  <si>
    <t>Judicial Proceedings For Mentally Retarded Persons</t>
  </si>
  <si>
    <t>Ch. 644/80</t>
  </si>
  <si>
    <t xml:space="preserve">Not Guilty by Reason of Insanity </t>
  </si>
  <si>
    <t xml:space="preserve">Pacific Beach Safety: Water Quality and Closures </t>
  </si>
  <si>
    <t>Postmortem Examinations: Unidentified Bodies, Human Remains</t>
  </si>
  <si>
    <t>Ch. 284/00</t>
  </si>
  <si>
    <t>Senior Citizens Property Tax Postponement</t>
  </si>
  <si>
    <t>Ch. 1242/77</t>
  </si>
  <si>
    <t>2008-09 Total</t>
  </si>
  <si>
    <t>2007-08</t>
  </si>
  <si>
    <t xml:space="preserve">False Reports of Police Misconduct </t>
  </si>
  <si>
    <t>Firefighters' Cancer Presumption</t>
  </si>
  <si>
    <t>Ch. 1568/82</t>
  </si>
  <si>
    <t>Peace Officers Cancer Presumption</t>
  </si>
  <si>
    <t>Ch. 1171/89</t>
  </si>
  <si>
    <t>2007-08 Total</t>
  </si>
  <si>
    <t>2006-07</t>
  </si>
  <si>
    <t>2006-07 Total</t>
  </si>
  <si>
    <t>2005-06</t>
  </si>
  <si>
    <t>2005-06 Total</t>
  </si>
  <si>
    <t>2004-05</t>
  </si>
  <si>
    <t>2004-05 Total</t>
  </si>
  <si>
    <t>2003-04</t>
  </si>
  <si>
    <t>2003-04 Total</t>
  </si>
  <si>
    <t>2002-03</t>
  </si>
  <si>
    <t>2002-03 Total</t>
  </si>
  <si>
    <t>2001-02</t>
  </si>
  <si>
    <t>Investment Reports</t>
  </si>
  <si>
    <t>Ch. 783/95</t>
  </si>
  <si>
    <t>2001-02 Total</t>
  </si>
  <si>
    <t>2000-01</t>
  </si>
  <si>
    <t>2000-01 Total</t>
  </si>
  <si>
    <t>1999-00</t>
  </si>
  <si>
    <t>SIDS Training for Firefighters</t>
  </si>
  <si>
    <t>Ch. 1111/89</t>
  </si>
  <si>
    <t>1999-00 Total</t>
  </si>
  <si>
    <t>1998-99</t>
  </si>
  <si>
    <t>Open Meetings Act</t>
  </si>
  <si>
    <t>Regional Housing Need Determination</t>
  </si>
  <si>
    <t>Ch. 1143/80</t>
  </si>
  <si>
    <t>1998-99 Total</t>
  </si>
  <si>
    <t>1997-98</t>
  </si>
  <si>
    <t>1997-98 Total</t>
  </si>
  <si>
    <t>1996-97</t>
  </si>
  <si>
    <t>1996-97 Total</t>
  </si>
  <si>
    <t>1995-96</t>
  </si>
  <si>
    <t>1995-96 Total</t>
  </si>
  <si>
    <t>1994-95</t>
  </si>
  <si>
    <t>1994-95 Total</t>
  </si>
  <si>
    <t>1992-93</t>
  </si>
  <si>
    <t>Personal Alarm Devices</t>
  </si>
  <si>
    <t>Title 8</t>
  </si>
  <si>
    <t>1992-93 Total</t>
  </si>
  <si>
    <t>1991-92</t>
  </si>
  <si>
    <t>Structural and Wildland Firefighter Safety Clothing and Equipment</t>
  </si>
  <si>
    <t xml:space="preserve">Title 8 </t>
  </si>
  <si>
    <t>1991-92 Total</t>
  </si>
  <si>
    <t>Total Local Agencies</t>
  </si>
  <si>
    <t>CONTENTS</t>
  </si>
  <si>
    <t>STATE-MANDATED PROGRAM COST REPORT</t>
  </si>
  <si>
    <t>OF PAYMENTS AND APPROPRIATIONS (AB 3000)</t>
  </si>
  <si>
    <t>FOR LOCAL AGENCIES, SCHOOL DISTRICTS, AND COMMUNITY COLLEGE DISTRICTS</t>
  </si>
  <si>
    <t>As of August 31, 2025</t>
  </si>
  <si>
    <t>For the Budget Acts of 2020-21, 2021-22, 2023-24, 2024-25, and 2025-26</t>
  </si>
  <si>
    <t>SCHEDULE A:</t>
  </si>
  <si>
    <t>SUMMARY OF STATE-MANDATED PROGRAM APPROPRIATIONS, RECEIPTS, AND PAYMENTS</t>
  </si>
  <si>
    <t>Page 1</t>
  </si>
  <si>
    <r>
      <t>SCHEDULE A1:</t>
    </r>
    <r>
      <rPr>
        <sz val="14"/>
        <color theme="1"/>
        <rFont val="Arial"/>
        <family val="2"/>
      </rPr>
      <t xml:space="preserve"> </t>
    </r>
  </si>
  <si>
    <t>DETAIL OF STATE-MANDATED PROGRAM PAYMENTS BY FISCAL YEAR</t>
  </si>
  <si>
    <t>Page 2</t>
  </si>
  <si>
    <t>For 2022-23 and Prior Fiscal Years</t>
  </si>
  <si>
    <t>SCHEDULE B:</t>
  </si>
  <si>
    <t>SUMMARY OF FUNDED AND UNFUNDED STATE-MANDATED PROGRAMS</t>
  </si>
  <si>
    <t>Page 5</t>
  </si>
  <si>
    <t>SCHEDULE B1:</t>
  </si>
  <si>
    <t>DETAIL OF FUNDED STATE-MANDATED PROGRAMS BY FISCAL YEAR</t>
  </si>
  <si>
    <t>Page 6</t>
  </si>
  <si>
    <t>SCHEDULE B2:</t>
  </si>
  <si>
    <t>DETAIL OF UNFUNDED STATE-MANDATED PROGRAMS</t>
  </si>
  <si>
    <t>Page 28</t>
  </si>
  <si>
    <t>Filed with Commission on State Mandates</t>
  </si>
  <si>
    <t>SCHEDULE C:</t>
  </si>
  <si>
    <t>OUTSTANDING INCORRECT REDUCTION CLAIMS</t>
  </si>
  <si>
    <t>Page 33</t>
  </si>
  <si>
    <t>Appropriation
Number</t>
  </si>
  <si>
    <t>Fiscal Year of
Claims Paid</t>
  </si>
  <si>
    <t>Reversion Date</t>
  </si>
  <si>
    <t>Original
Appropriation
Amount</t>
  </si>
  <si>
    <r>
      <t>Appropriation Balances</t>
    </r>
    <r>
      <rPr>
        <b/>
        <vertAlign val="superscript"/>
        <sz val="12"/>
        <color theme="1"/>
        <rFont val="Arial"/>
        <family val="2"/>
      </rPr>
      <t>1</t>
    </r>
  </si>
  <si>
    <t>Budget
Adjustments</t>
  </si>
  <si>
    <t>Add: Receipts
and Recovered Amounts</t>
  </si>
  <si>
    <t>Less: Mandated Program Payments, Offsets,
and Interest
(see Schedule A1)</t>
  </si>
  <si>
    <t>Less: Appropriations for Reversion</t>
  </si>
  <si>
    <t>Appropriation Balances
as of 8/31/2025</t>
  </si>
  <si>
    <t>General Fund</t>
  </si>
  <si>
    <t>0001-8885-2025-295-98</t>
  </si>
  <si>
    <t>Ch. 4/25</t>
  </si>
  <si>
    <t>2023-24 and prior</t>
  </si>
  <si>
    <t>0001-8885-2024-295-98</t>
  </si>
  <si>
    <t>Ch. 22/24</t>
  </si>
  <si>
    <t>2022-23 and prior</t>
  </si>
  <si>
    <t>0001-8885-2023-295-98</t>
  </si>
  <si>
    <t>Ch. 12/23</t>
  </si>
  <si>
    <t>0001-8885-2023-296-98</t>
  </si>
  <si>
    <t>0001-8885-2022-295-98</t>
  </si>
  <si>
    <t>Ch. 43,45/22</t>
  </si>
  <si>
    <t>0001-8885-2021-29523-98</t>
  </si>
  <si>
    <r>
      <t>Ch. 21,43,69,84,240/21</t>
    </r>
    <r>
      <rPr>
        <vertAlign val="superscript"/>
        <sz val="12"/>
        <color theme="1"/>
        <rFont val="Arial"/>
        <family val="2"/>
      </rPr>
      <t>2</t>
    </r>
  </si>
  <si>
    <t>0001-8885-2020-295-98</t>
  </si>
  <si>
    <r>
      <t>Ch. 6,7,40/20</t>
    </r>
    <r>
      <rPr>
        <vertAlign val="superscript"/>
        <sz val="12"/>
        <color theme="1"/>
        <rFont val="Arial"/>
        <family val="2"/>
      </rPr>
      <t>3</t>
    </r>
  </si>
  <si>
    <t xml:space="preserve">Total General Fund </t>
  </si>
  <si>
    <t xml:space="preserve">Non-General Fund </t>
  </si>
  <si>
    <t xml:space="preserve">Motor Vehicle Account </t>
  </si>
  <si>
    <t>0044-8885-2025-295-98</t>
  </si>
  <si>
    <t>0044-8885-2024-295-98</t>
  </si>
  <si>
    <t>0044-8885-2023-295-98</t>
  </si>
  <si>
    <t>0044-8885-2022-295-98</t>
  </si>
  <si>
    <t>Subtotal</t>
  </si>
  <si>
    <t xml:space="preserve">Pesticide Regulation Fund </t>
  </si>
  <si>
    <t>0106-8885-2025-295-98</t>
  </si>
  <si>
    <t>0106-8885-2024-295-98</t>
  </si>
  <si>
    <t>0106-8885-2023-295-98</t>
  </si>
  <si>
    <t>0106-8885-2022-295-98</t>
  </si>
  <si>
    <t xml:space="preserve">Total Non-General Fund </t>
  </si>
  <si>
    <t>School Districts</t>
  </si>
  <si>
    <t>0001-6100-2025-295-98</t>
  </si>
  <si>
    <t>0001-6100-2024-295-98</t>
  </si>
  <si>
    <t>0001-6100-2023-295-98</t>
  </si>
  <si>
    <t>0001-6100-2022-295-98</t>
  </si>
  <si>
    <t>Total General Fund - School Districts</t>
  </si>
  <si>
    <t>Community College Districts</t>
  </si>
  <si>
    <t>0001-6870-2025-295-98</t>
  </si>
  <si>
    <t>0001-6870-2024-295-98</t>
  </si>
  <si>
    <t>0001-6870-2023-295-98</t>
  </si>
  <si>
    <t>0001-6870-2022-295-98</t>
  </si>
  <si>
    <t>Total General Fund - Community College Districts</t>
  </si>
  <si>
    <t>Total School Districts and Community College Districts</t>
  </si>
  <si>
    <t>Grand Total Local Agencies, School Districts, and Community College Districts</t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</si>
  <si>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Re-appropriated by Chapter 12, Statutes of 2023. Item 8885-490. Encumbrance through 6/30/2024.  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</si>
  <si>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Re-appropriated by Chapter 12, Statutes of 2023. Item 8885-491. Encumbrance through 6/30/2024. The Appropriation Balance is due to the transfer from 0001-8885-2021-295-98 that had an Original Appropriation Amount of $45,623,000.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</si>
  <si>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As of 8/31/2024, except for the Budget Act of 2025 appropriations as of 7/1/2025.</t>
    </r>
  </si>
  <si>
    <t>Footnotes:</t>
  </si>
  <si>
    <t>Program
Number</t>
  </si>
  <si>
    <t>Program Payments and Offsets</t>
  </si>
  <si>
    <t>Interest
Payments and Offsets</t>
  </si>
  <si>
    <t>Total
Payments</t>
  </si>
  <si>
    <t>Allocation of Property Tax Revenues</t>
  </si>
  <si>
    <t>Ch. 697/92</t>
  </si>
  <si>
    <t xml:space="preserve">Domestic Violence Treatment Services – Authorization and Case Management </t>
  </si>
  <si>
    <t>Ch. 183/92</t>
  </si>
  <si>
    <t>Juveniles: Custodial Interrogation</t>
  </si>
  <si>
    <t>Ch. 335/20</t>
  </si>
  <si>
    <t>Peace Officer Training: Mental Health/Crisis Intervention</t>
  </si>
  <si>
    <t>Ch. 469/15</t>
  </si>
  <si>
    <t>Rape Victims Counseling Center Notice</t>
  </si>
  <si>
    <t>Ch. 999/91</t>
  </si>
  <si>
    <t>Tuberculosis Control</t>
  </si>
  <si>
    <t>Ch. 676/93</t>
  </si>
  <si>
    <t>U Visa 918 Form, Victims of Crime: Nonimmigrant Status</t>
  </si>
  <si>
    <t>0001-8885-2025-295-98 Total</t>
  </si>
  <si>
    <t>0001-8885-2024-295-98 Total</t>
  </si>
  <si>
    <t>0044-8885-2025-295-98 Total</t>
  </si>
  <si>
    <t>Pesticide Use Reports</t>
  </si>
  <si>
    <t>Ch. 1200/89</t>
  </si>
  <si>
    <t>0106-8885-2025-295-98 Total</t>
  </si>
  <si>
    <t>Program
Payments and
Offsets</t>
  </si>
  <si>
    <t>AIDS Instruction and AIDS Prevention Instruction</t>
  </si>
  <si>
    <t>Ch. 818/91</t>
  </si>
  <si>
    <t xml:space="preserve">Consolidation of Annual Parent Notification/Schoolsite Discipline Rules/Alternative Schools </t>
  </si>
  <si>
    <t>Ch. 448/75</t>
  </si>
  <si>
    <t>Caregiver Affidavits to Establish Residence for School Attendance</t>
  </si>
  <si>
    <t>Ch. 98/94</t>
  </si>
  <si>
    <t>Consolidated Suspensions, Expulsions, and Expulsion Appeals</t>
  </si>
  <si>
    <t>Ch. 1253/75</t>
  </si>
  <si>
    <t>County Office of Education Fiscal Accountability Reporting</t>
  </si>
  <si>
    <t>Ch. 917/87</t>
  </si>
  <si>
    <t xml:space="preserve">Collective Bargaining and Collective Bargaining Agreement Disclosure </t>
  </si>
  <si>
    <t>Ch. 961/75</t>
  </si>
  <si>
    <t>Comprehensive School Safety Plans I and II</t>
  </si>
  <si>
    <t>Ch. 736/97</t>
  </si>
  <si>
    <t>Financial and Compliance Audits</t>
  </si>
  <si>
    <t>Ch. 36/77</t>
  </si>
  <si>
    <t>Graduation Requirements (On or after 1/1/2005)</t>
  </si>
  <si>
    <t>Ch. 498/83</t>
  </si>
  <si>
    <t>Habitual Truants</t>
  </si>
  <si>
    <t>Ch. 1184/75</t>
  </si>
  <si>
    <t>Immunization Records</t>
  </si>
  <si>
    <t>Ch. 1176/77</t>
  </si>
  <si>
    <t>Intradistrict Attendance</t>
  </si>
  <si>
    <t>Ch. 161/93</t>
  </si>
  <si>
    <t>Notification of Truancy</t>
  </si>
  <si>
    <t>Public School Restrooms: Feminine Hygiene Products</t>
  </si>
  <si>
    <t>Ch. 687/17</t>
  </si>
  <si>
    <t>Public Contracts (K-14)</t>
  </si>
  <si>
    <t>Ch. 1073/85</t>
  </si>
  <si>
    <t xml:space="preserve">School District Fiscal Accountability Reporting and Employee Benefits Disclosure </t>
  </si>
  <si>
    <t>Ch. 100/81</t>
  </si>
  <si>
    <t>The Stull Act</t>
  </si>
  <si>
    <t>Training for School Employee Mandated Reporters</t>
  </si>
  <si>
    <t>Ch. 797/14</t>
  </si>
  <si>
    <t xml:space="preserve"> 0001-6100-2025-295-98 Total</t>
  </si>
  <si>
    <t>Total School Districts</t>
  </si>
  <si>
    <r>
      <t>Grand Total Local Agencies and School Districts</t>
    </r>
    <r>
      <rPr>
        <b/>
        <vertAlign val="superscript"/>
        <sz val="12"/>
        <color theme="1"/>
        <rFont val="Arial"/>
        <family val="2"/>
      </rPr>
      <t>4</t>
    </r>
  </si>
  <si>
    <t>Footnote:</t>
  </si>
  <si>
    <r>
      <rPr>
        <vertAlign val="superscript"/>
        <sz val="10"/>
        <color theme="1"/>
        <rFont val="Arial"/>
        <family val="2"/>
      </rPr>
      <t xml:space="preserve">4 </t>
    </r>
    <r>
      <rPr>
        <sz val="10"/>
        <color theme="1"/>
        <rFont val="Arial"/>
        <family val="2"/>
      </rPr>
      <t>All community college districts participate in the block grant program. Therefore, no payments are made to community college districts.</t>
    </r>
  </si>
  <si>
    <t>Program
Category</t>
  </si>
  <si>
    <t>Schedules</t>
  </si>
  <si>
    <r>
      <t>Net
Balance</t>
    </r>
    <r>
      <rPr>
        <b/>
        <vertAlign val="superscript"/>
        <sz val="12"/>
        <color theme="1"/>
        <rFont val="Arial"/>
        <family val="2"/>
      </rPr>
      <t>6</t>
    </r>
  </si>
  <si>
    <t xml:space="preserve">Less: Net Payments and Offsets </t>
  </si>
  <si>
    <r>
      <t>A/P
Balance</t>
    </r>
    <r>
      <rPr>
        <b/>
        <vertAlign val="superscript"/>
        <sz val="12"/>
        <color theme="1"/>
        <rFont val="Arial"/>
        <family val="2"/>
      </rPr>
      <t>3</t>
    </r>
  </si>
  <si>
    <r>
      <t>Established
A/R</t>
    </r>
    <r>
      <rPr>
        <b/>
        <vertAlign val="superscript"/>
        <sz val="12"/>
        <color theme="1"/>
        <rFont val="Arial"/>
        <family val="2"/>
      </rPr>
      <t>4</t>
    </r>
  </si>
  <si>
    <t>Less: Recovered
Amount</t>
  </si>
  <si>
    <r>
      <t>A/R
Balance</t>
    </r>
    <r>
      <rPr>
        <b/>
        <vertAlign val="superscript"/>
        <sz val="12"/>
        <color theme="1"/>
        <rFont val="Arial"/>
        <family val="2"/>
      </rPr>
      <t>5</t>
    </r>
  </si>
  <si>
    <t>Schedule B1: Funded Mandates</t>
  </si>
  <si>
    <t>General Government</t>
  </si>
  <si>
    <t>2023-24 and Prior</t>
  </si>
  <si>
    <t>B1</t>
  </si>
  <si>
    <t>Education</t>
  </si>
  <si>
    <t>2014-15 and Prior</t>
  </si>
  <si>
    <r>
      <t>Total Schedule B1: Funded Mandates</t>
    </r>
    <r>
      <rPr>
        <b/>
        <vertAlign val="superscript"/>
        <sz val="12"/>
        <color theme="1"/>
        <rFont val="Arial"/>
        <family val="2"/>
      </rPr>
      <t>7</t>
    </r>
  </si>
  <si>
    <t>Schedule B2: Unfunded Mandates</t>
  </si>
  <si>
    <t>B2</t>
  </si>
  <si>
    <r>
      <t>Total Schedule B2: Unfunded Mandates</t>
    </r>
    <r>
      <rPr>
        <b/>
        <vertAlign val="superscript"/>
        <sz val="12"/>
        <color theme="1"/>
        <rFont val="Arial"/>
        <family val="2"/>
      </rPr>
      <t>7, 8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</si>
  <si>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Local agencies do not receive funding offsets.</t>
    </r>
  </si>
  <si>
    <r>
      <t xml:space="preserve">2 </t>
    </r>
    <r>
      <rPr>
        <sz val="10"/>
        <color theme="1"/>
        <rFont val="Arial"/>
        <family val="2"/>
      </rPr>
      <t xml:space="preserve">This amount includes offsets applied from prior years. 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</si>
  <si>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Amount due to local agencies, school districts, and community college districts.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</si>
  <si>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Total accounts receivable established due to desk review and field audit claim adjustments.</t>
    </r>
  </si>
  <si>
    <r>
      <rPr>
        <vertAlign val="super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 xml:space="preserve"> Amount due from local agencies, school districts (includes ineligible charter schools), and community college districts.</t>
    </r>
  </si>
  <si>
    <r>
      <rPr>
        <vertAlign val="superscript"/>
        <sz val="10"/>
        <color theme="1"/>
        <rFont val="Arial"/>
        <family val="2"/>
      </rPr>
      <t xml:space="preserve">6 </t>
    </r>
    <r>
      <rPr>
        <sz val="10"/>
        <color theme="1"/>
        <rFont val="Arial"/>
        <family val="2"/>
      </rPr>
      <t>Net amount of deficiencies and surpluses (A/P Balance less A/R Balance equals Net Balance).</t>
    </r>
  </si>
  <si>
    <r>
      <t xml:space="preserve">7 </t>
    </r>
    <r>
      <rPr>
        <sz val="10"/>
        <color theme="1"/>
        <rFont val="Arial"/>
        <family val="2"/>
      </rPr>
      <t xml:space="preserve">State-mandated programs appropriated for payments in the Budget Act (funded) and programs without appropriations (unfunded). </t>
    </r>
  </si>
  <si>
    <r>
      <t xml:space="preserve">8 </t>
    </r>
    <r>
      <rPr>
        <sz val="10"/>
        <color theme="1"/>
        <rFont val="Arial"/>
        <family val="2"/>
      </rPr>
      <t>There are no unfunded community college district state-mandated programs.</t>
    </r>
  </si>
  <si>
    <r>
      <t>Less: Net Payments and Offsets</t>
    </r>
    <r>
      <rPr>
        <b/>
        <vertAlign val="superscript"/>
        <sz val="12"/>
        <color theme="1"/>
        <rFont val="Arial"/>
        <family val="2"/>
      </rPr>
      <t>2</t>
    </r>
  </si>
  <si>
    <t>A/P
Balance</t>
  </si>
  <si>
    <t xml:space="preserve">AIDS Instruction and AIDS Prevention Instruction </t>
  </si>
  <si>
    <t xml:space="preserve">Caregiver Affidavits to Establish Residence for School Attendance </t>
  </si>
  <si>
    <t xml:space="preserve">Comprehensive School Safety Plans I and II </t>
  </si>
  <si>
    <t xml:space="preserve">Consolidated Suspensions, Expulsions, and Expulsion Appeals </t>
  </si>
  <si>
    <t xml:space="preserve">County Office of Education Fiscal Accountability Reporting </t>
  </si>
  <si>
    <t xml:space="preserve">Financial and Compliance Audits </t>
  </si>
  <si>
    <t xml:space="preserve">Graduation Requirements (On or after 1/1/2005) </t>
  </si>
  <si>
    <t xml:space="preserve">Habitual Truants </t>
  </si>
  <si>
    <t xml:space="preserve">Immunization Records </t>
  </si>
  <si>
    <t xml:space="preserve">Intradistrict Attendance </t>
  </si>
  <si>
    <t xml:space="preserve">Notification of Truancy </t>
  </si>
  <si>
    <t xml:space="preserve">Public Contracts (K-14) </t>
  </si>
  <si>
    <t xml:space="preserve">Public School Restrooms: Feminine Hygiene Products </t>
  </si>
  <si>
    <t xml:space="preserve">The Stull Act </t>
  </si>
  <si>
    <t xml:space="preserve">Training for School Employee Mandated Reporters </t>
  </si>
  <si>
    <t>Criminal Background Checks I</t>
  </si>
  <si>
    <t>Ch. 588/97</t>
  </si>
  <si>
    <t>School Accountability Report Cards</t>
  </si>
  <si>
    <t>Ch. 1463/89</t>
  </si>
  <si>
    <t xml:space="preserve">Uniform Complaint Procedures (K-12) </t>
  </si>
  <si>
    <t>Ch. 1117/82</t>
  </si>
  <si>
    <t>Williams Case Implementation I, II, and III</t>
  </si>
  <si>
    <t>Ch. 900/04</t>
  </si>
  <si>
    <t>California Assessment of Student Performance and Progress (CAASPP)</t>
  </si>
  <si>
    <t>Ch. 489/13</t>
  </si>
  <si>
    <t>Consolidation of Law Enforcement Agency Notifications (LEAN) and Missing Children Reports (MCR)</t>
  </si>
  <si>
    <t>Ch. 249/86</t>
  </si>
  <si>
    <t>Consolidation of Notification to Teachers: Pupils Subject to Suspension or Expulsion and Pupil Discipline Records, Notification to Teachers: Pupils Subject to Suspension or Expulsion II</t>
  </si>
  <si>
    <t>Ch. 1306/89</t>
  </si>
  <si>
    <t xml:space="preserve">Immunization Records – Mumps, Rubella, and Hepatitis B </t>
  </si>
  <si>
    <t>Ch. 325/78</t>
  </si>
  <si>
    <t>Immunization Records – Pertussis</t>
  </si>
  <si>
    <t>Ch. 434/10</t>
  </si>
  <si>
    <t xml:space="preserve">Parental Involvement Programs </t>
  </si>
  <si>
    <t>Ch. 1400/90</t>
  </si>
  <si>
    <t>Immunization Records – Mumps, Rubella, and Hepatitis B</t>
  </si>
  <si>
    <t>Parental Involvement Programs</t>
  </si>
  <si>
    <t>Cal Grant: Opt-Out Notice and Grade Point Average Submission</t>
  </si>
  <si>
    <t>Ch. 679/14</t>
  </si>
  <si>
    <t>Criminal Background Checks II</t>
  </si>
  <si>
    <t>Ch. 594/98</t>
  </si>
  <si>
    <t>Juvenile Court Notices II</t>
  </si>
  <si>
    <t>Ch. 1423/84</t>
  </si>
  <si>
    <t>Physical Performance Tests</t>
  </si>
  <si>
    <t>Ch. 975/95</t>
  </si>
  <si>
    <t xml:space="preserve">Pupil Promotion and Retention </t>
  </si>
  <si>
    <t xml:space="preserve">Cal Grant: Opt-Out Notice and Grade Point Average Submission </t>
  </si>
  <si>
    <t>Charter Schools I, II, and III</t>
  </si>
  <si>
    <t>Ch. 781/92</t>
  </si>
  <si>
    <t xml:space="preserve">Pupil Health Screenings (For Fiscal Year 2004-2005 and Subsequent Years) </t>
  </si>
  <si>
    <t>Ch. 1208/76</t>
  </si>
  <si>
    <t>School District Fiscal Accountability Reporting and Employee Benefits Disclosure</t>
  </si>
  <si>
    <t>Academic Performance Index</t>
  </si>
  <si>
    <t>Ch. 3/99</t>
  </si>
  <si>
    <t>Collective Bargaining and Collective Bargaining Agreement Disclosure</t>
  </si>
  <si>
    <t>Consolidation of Annual Parent Notification/Schoolsite Discipline Rules/Alternative Schools</t>
  </si>
  <si>
    <t>Pupil Health Screenings (For Fiscal Year 2004-2005 and Subsequent Years)</t>
  </si>
  <si>
    <t>Pupil Promotion and Retention</t>
  </si>
  <si>
    <t>Uniform Complaint Procedures (K-12)</t>
  </si>
  <si>
    <t>Child Abuse and Neglect Reporting</t>
  </si>
  <si>
    <t>Ch. 640/87</t>
  </si>
  <si>
    <t>Expulsion of Pupils: Transcript Cost for Appeals</t>
  </si>
  <si>
    <t>High School Exit Examination</t>
  </si>
  <si>
    <t>Ch. 1/99</t>
  </si>
  <si>
    <t>Interdistrict Attendance Permits</t>
  </si>
  <si>
    <t>Ch. 172/86</t>
  </si>
  <si>
    <t>Pupil Safety Notices</t>
  </si>
  <si>
    <t>School District Reorganization</t>
  </si>
  <si>
    <t>Ch. 1192/80</t>
  </si>
  <si>
    <t>Student Records</t>
  </si>
  <si>
    <t>Ch. 593/89</t>
  </si>
  <si>
    <t>California Public Records Act (CPRA)</t>
  </si>
  <si>
    <t>California State Teachers' Retirement System (CalSTRS) Service Credit</t>
  </si>
  <si>
    <t>Ch. 603/94</t>
  </si>
  <si>
    <t>Charter Schools IV</t>
  </si>
  <si>
    <t>Ch. 1058/02</t>
  </si>
  <si>
    <t>Race to the Top</t>
  </si>
  <si>
    <t>Title 5</t>
  </si>
  <si>
    <t>Behavioral Intervention Plans (On or after 7/1/2012)</t>
  </si>
  <si>
    <t xml:space="preserve">Title 5 </t>
  </si>
  <si>
    <t>Immunization Records – Hepatitis B</t>
  </si>
  <si>
    <t>Mandate Reimbursement Process I and II</t>
  </si>
  <si>
    <t>Behavioral Intervention Plans (7/1/1993 to 6/30/2012)</t>
  </si>
  <si>
    <t>Prevailing Wage Rate</t>
  </si>
  <si>
    <t>Ch. 1249/78</t>
  </si>
  <si>
    <t>Pupil Expulsions II, Pupil Suspensions II, and Educational Services Plan for Expelled Pupils (7/1/2001 to 6/30/2012)</t>
  </si>
  <si>
    <t>Ch. 972/95</t>
  </si>
  <si>
    <t>Pupil Suspensions, Expulsions, and Expulsion Appeals</t>
  </si>
  <si>
    <t>Agency Fee Arrangements</t>
  </si>
  <si>
    <t>Ch. 893/00</t>
  </si>
  <si>
    <t>Developer Fees</t>
  </si>
  <si>
    <t>Ch. 955/77</t>
  </si>
  <si>
    <t>Physical Education Reports</t>
  </si>
  <si>
    <t>Ch. 640/97</t>
  </si>
  <si>
    <t>Removal of Chemicals</t>
  </si>
  <si>
    <t>Ch. 1107/84</t>
  </si>
  <si>
    <t>Scoliosis Screening</t>
  </si>
  <si>
    <t>Ch. 1347/80</t>
  </si>
  <si>
    <t>Pupil Residency Verification and Appeals</t>
  </si>
  <si>
    <t>Ch. 309/95</t>
  </si>
  <si>
    <t>Comprehensive School Safety Plans</t>
  </si>
  <si>
    <t>National Norm-Referenced Achievement Test (formerly Standardized Testing and Reporting (STAR))</t>
  </si>
  <si>
    <t>Ch. 828/97</t>
  </si>
  <si>
    <t>Consolidation of Pupil Discipline Records and Notification to Teachers: Pupils Subject to Suspension or Expulsion II</t>
  </si>
  <si>
    <t>Ch. 345/00</t>
  </si>
  <si>
    <t>Graduation Requirements</t>
  </si>
  <si>
    <t>Notification to Teachers: Pupils Subject to Suspension or Expulsion</t>
  </si>
  <si>
    <t>Charter Schools II</t>
  </si>
  <si>
    <t>Ch. 34/98</t>
  </si>
  <si>
    <t>Charter Schools III</t>
  </si>
  <si>
    <t>Differential Pay and Reemployment</t>
  </si>
  <si>
    <t>Ch. 30/98</t>
  </si>
  <si>
    <t>Law Enforcement Agency Notifications</t>
  </si>
  <si>
    <t>Ch. 1117/89</t>
  </si>
  <si>
    <t>Missing Children Reports</t>
  </si>
  <si>
    <t>Pupil Classroom Suspension: Counseling</t>
  </si>
  <si>
    <t>Ch. 965/77</t>
  </si>
  <si>
    <t>Pupil Expulsions from School: Additional Hearing Costs for Mandatory Recommendations for Expulsion</t>
  </si>
  <si>
    <t>American Government Course Document Requirements</t>
  </si>
  <si>
    <t>Ch. 778/96</t>
  </si>
  <si>
    <t>Annual Parent Notification (7/1/1999 through 6/30/2001)</t>
  </si>
  <si>
    <t>Emergency Procedures, Earthquake Procedures, and Disasters and Comprehensive School Safety Plans</t>
  </si>
  <si>
    <t>Ch. 1659/84</t>
  </si>
  <si>
    <t>Graduation Requirements (7/1/2004 to 12/31/2004)</t>
  </si>
  <si>
    <t>Pupil Exclusions</t>
  </si>
  <si>
    <t>Ch. 668/78</t>
  </si>
  <si>
    <t>Pupil Health Screenings (7/1/2003 and Prior)</t>
  </si>
  <si>
    <t>School District Fiscal Accountability Reporting</t>
  </si>
  <si>
    <t>Graduation Requirements (7/1/1995 to 6/30/2004)</t>
  </si>
  <si>
    <t>Standardized Testing and Reporting</t>
  </si>
  <si>
    <t>AIDS Prevention Instruction</t>
  </si>
  <si>
    <t>Charter Schools</t>
  </si>
  <si>
    <t>Emergency Procedures: Earthquakes and Disasters</t>
  </si>
  <si>
    <t>Open Meetings Act II</t>
  </si>
  <si>
    <t>School District of Choice: Transfers and Appeals</t>
  </si>
  <si>
    <t>Ch. 160/93</t>
  </si>
  <si>
    <t>Schoolsite Discipline Rules</t>
  </si>
  <si>
    <t>Ch. 87/86</t>
  </si>
  <si>
    <t>Pupil Expulsions II, Pupil Suspensions II, and Educational Services Plan (7/1/1999 to 6/30/2001)</t>
  </si>
  <si>
    <t>Ch. 332/99</t>
  </si>
  <si>
    <t>School Bus Safety I and II</t>
  </si>
  <si>
    <t>Ch. 624/92</t>
  </si>
  <si>
    <t>School Bus Safety</t>
  </si>
  <si>
    <t>Interdistrict Transfer Requests: Parent's Employment</t>
  </si>
  <si>
    <t>Credential Monitoring</t>
  </si>
  <si>
    <t>Ch. 1376/87</t>
  </si>
  <si>
    <t>School Testing – Physical Fitness</t>
  </si>
  <si>
    <t>Ch. 1675/84</t>
  </si>
  <si>
    <t>1993-94</t>
  </si>
  <si>
    <t>1993-94 Total</t>
  </si>
  <si>
    <t>Civic Center Act</t>
  </si>
  <si>
    <t>Ch. 49/84</t>
  </si>
  <si>
    <t>1990-91</t>
  </si>
  <si>
    <t>1990-91 Total</t>
  </si>
  <si>
    <t>1989-90</t>
  </si>
  <si>
    <t>1989-90 Total</t>
  </si>
  <si>
    <t>1988-89</t>
  </si>
  <si>
    <t>1988-89 Total</t>
  </si>
  <si>
    <t>1987-88</t>
  </si>
  <si>
    <t>1987-88 Total</t>
  </si>
  <si>
    <t>1986-87</t>
  </si>
  <si>
    <t>1986-87 Total</t>
  </si>
  <si>
    <t>1985-86</t>
  </si>
  <si>
    <t xml:space="preserve">1985-86 Total </t>
  </si>
  <si>
    <t xml:space="preserve">Total School Districts </t>
  </si>
  <si>
    <r>
      <rPr>
        <vertAlign val="superscript"/>
        <sz val="10"/>
        <color theme="1"/>
        <rFont val="Arial"/>
        <family val="2"/>
      </rPr>
      <t xml:space="preserve">2 </t>
    </r>
    <r>
      <rPr>
        <sz val="10"/>
        <color theme="1"/>
        <rFont val="Arial"/>
        <family val="2"/>
      </rPr>
      <t>This amount includes offsets applied from prior years.</t>
    </r>
  </si>
  <si>
    <t>Enrollment Fee Collection and Waivers</t>
  </si>
  <si>
    <t>Minimum Conditions for State Aid</t>
  </si>
  <si>
    <t>Ch. 973/88</t>
  </si>
  <si>
    <t>Open Meetings/Brown Act Reform</t>
  </si>
  <si>
    <t>Community College Construction</t>
  </si>
  <si>
    <t>Ch. 910/80</t>
  </si>
  <si>
    <t>Health Fee Elimination (On or after 7/1/1994)</t>
  </si>
  <si>
    <t>Ch. 1/84</t>
  </si>
  <si>
    <t>Tuition Fee Waivers</t>
  </si>
  <si>
    <t>Integrated Waste Management</t>
  </si>
  <si>
    <t>Ch. 1116/92</t>
  </si>
  <si>
    <t>Cal Grants</t>
  </si>
  <si>
    <t>Ch. 403/00</t>
  </si>
  <si>
    <t>Total Community College Districts</t>
  </si>
  <si>
    <t>Total Funded Mandates</t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</si>
  <si>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This amount includes offsets applied from prior years.</t>
    </r>
  </si>
  <si>
    <r>
      <t>Legal
Reference
(Ch./Year)</t>
    </r>
    <r>
      <rPr>
        <b/>
        <vertAlign val="superscript"/>
        <sz val="12"/>
        <color theme="1"/>
        <rFont val="Arial"/>
        <family val="2"/>
      </rPr>
      <t>9</t>
    </r>
  </si>
  <si>
    <t>Less: Net Payments and Offsets</t>
  </si>
  <si>
    <t>California Fire Incident Reporting System (CFIRS)</t>
  </si>
  <si>
    <t>Ch. 345/87</t>
  </si>
  <si>
    <t>California Fire Incident Reporting System (CFIRS) Total</t>
  </si>
  <si>
    <t>California Regional Water Quality Control Board, San Diego Region Order No. R9-2009-0002</t>
  </si>
  <si>
    <t>Title 2</t>
  </si>
  <si>
    <t>California Regional Water Quality Control Board, San Diego Region Order No. R9-2009-0002 Total</t>
  </si>
  <si>
    <t>California Regional Water Quality Control Board, San Diego Region Order No. R9-2010-0016</t>
  </si>
  <si>
    <t>California Regional Water Quality Control Board, San Diego Region Order No. R9-2010-0016 Total</t>
  </si>
  <si>
    <t>California Regional Water Quality Control Board, Santa Ana Region Order No. R8-2009-0030</t>
  </si>
  <si>
    <t>California Regional Water Quality Control Board, Santa Ana Region Order No. R8-2009-0030 Total</t>
  </si>
  <si>
    <t>California Regional Water Quality Control Board, Santa Ana Region Order No. R9-2010-0033</t>
  </si>
  <si>
    <t>California Regional Water Quality Control Board, Santa Ana Region Order No. R9-2010-0033 Total</t>
  </si>
  <si>
    <t>Crime Statistics Reports for the Department of Justice</t>
  </si>
  <si>
    <t>Ch. 1172/89</t>
  </si>
  <si>
    <t>Crime Statistics Reports for the Department of Justice Total</t>
  </si>
  <si>
    <t>Crime Victims' Domestic Violence Incident Reports II</t>
  </si>
  <si>
    <t>Ch. 483/01</t>
  </si>
  <si>
    <t>Crime Victims' Domestic Violence Incident Reports II Total</t>
  </si>
  <si>
    <t>Disclosure Requirements and Deferral of Property Taxation</t>
  </si>
  <si>
    <t>Ch. 712/22</t>
  </si>
  <si>
    <t>Disclosure Requirements and Deferral of Property Taxation Total</t>
  </si>
  <si>
    <t>Domestic Violence Background Checks</t>
  </si>
  <si>
    <t>Ch. 713/01</t>
  </si>
  <si>
    <t>Domestic Violence Background Checks Total</t>
  </si>
  <si>
    <t xml:space="preserve">Firearm Hearings for Discharged Inpatients </t>
  </si>
  <si>
    <t>Ch. 578/99</t>
  </si>
  <si>
    <t>Firearm Hearings for Discharged Inpatients Total</t>
  </si>
  <si>
    <t>Identity Theft</t>
  </si>
  <si>
    <t>Ch. 956/00</t>
  </si>
  <si>
    <t>Identity Theft Total</t>
  </si>
  <si>
    <t>Interagency Child Abuse and Neglect Investigation Reports</t>
  </si>
  <si>
    <t>Ch. 958/77</t>
  </si>
  <si>
    <t>Interagency Child Abuse and Neglect Investigation Reports Total</t>
  </si>
  <si>
    <t>Local Elections: Consolidation</t>
  </si>
  <si>
    <t>Ch. 1013/81</t>
  </si>
  <si>
    <t>Local Elections: Consolidation Total</t>
  </si>
  <si>
    <t>Local Government Employee Relations</t>
  </si>
  <si>
    <t>Ch. 901/00</t>
  </si>
  <si>
    <t>Local Government Employee Relations Total</t>
  </si>
  <si>
    <t>Mentally Disordered Offenders: Treatment as a Condition of Parole</t>
  </si>
  <si>
    <t>Ch. 1419/85</t>
  </si>
  <si>
    <t>Mentally Disordered Offenders: Treatment as a Condition of Parole Total</t>
  </si>
  <si>
    <t>Modified Primary Election</t>
  </si>
  <si>
    <t>Ch. 898/00</t>
  </si>
  <si>
    <t>Modified Primary Election Total</t>
  </si>
  <si>
    <t>Peace Officers Procedural Bill of Rights II</t>
  </si>
  <si>
    <t>Peace Officers Procedural Bill of Rights II Total</t>
  </si>
  <si>
    <t>Permanent Absent Voters II</t>
  </si>
  <si>
    <t>Ch. 922/01</t>
  </si>
  <si>
    <t>Permanent Absent Voters II Total</t>
  </si>
  <si>
    <t>Voter Identification Procedures</t>
  </si>
  <si>
    <t>Ch. 260/00</t>
  </si>
  <si>
    <t>Voter Identification Procedures Total</t>
  </si>
  <si>
    <r>
      <rPr>
        <vertAlign val="superscript"/>
        <sz val="10"/>
        <color theme="1"/>
        <rFont val="Arial"/>
        <family val="2"/>
      </rPr>
      <t>9</t>
    </r>
    <r>
      <rPr>
        <sz val="10"/>
        <color theme="1"/>
        <rFont val="Arial"/>
        <family val="2"/>
      </rPr>
      <t xml:space="preserve"> California Regional Water Quality Control Board programs were created by executive order as noted in the program name.</t>
    </r>
  </si>
  <si>
    <t>Free Application for Federal Student Aid (FAFSA)</t>
  </si>
  <si>
    <t>144/21</t>
  </si>
  <si>
    <t xml:space="preserve">Free Application for Federal Student Aid (FAFSA) Total </t>
  </si>
  <si>
    <t>Public School Restrooms: Menstrual Products</t>
  </si>
  <si>
    <t>664/21</t>
  </si>
  <si>
    <t>Public School Restrooms: Menstrual Products Total</t>
  </si>
  <si>
    <r>
      <t>Total Unfunded Mandates</t>
    </r>
    <r>
      <rPr>
        <b/>
        <vertAlign val="superscript"/>
        <sz val="12"/>
        <color theme="1"/>
        <rFont val="Arial"/>
        <family val="2"/>
      </rPr>
      <t>8</t>
    </r>
  </si>
  <si>
    <r>
      <rPr>
        <vertAlign val="superscript"/>
        <sz val="10"/>
        <rFont val="Arial"/>
        <family val="2"/>
      </rPr>
      <t>8</t>
    </r>
    <r>
      <rPr>
        <sz val="10"/>
        <rFont val="Arial"/>
        <family val="2"/>
      </rPr>
      <t xml:space="preserve"> There are no unfunded community college district state-mandated programs.</t>
    </r>
  </si>
  <si>
    <t>Revised
(R)</t>
  </si>
  <si>
    <t>File
Number</t>
  </si>
  <si>
    <t>Filing
Date</t>
  </si>
  <si>
    <t>Date Comments Filed</t>
  </si>
  <si>
    <t>Record Closed</t>
  </si>
  <si>
    <t>Claimant</t>
  </si>
  <si>
    <t>Fiscal
Years</t>
  </si>
  <si>
    <t>Amount
of Claim</t>
  </si>
  <si>
    <t>Name</t>
  </si>
  <si>
    <t>Type</t>
  </si>
  <si>
    <t>Tentative Hearing Date</t>
  </si>
  <si>
    <t>24-4237-I-04</t>
  </si>
  <si>
    <t>3/6/2025; 4/4/2025</t>
  </si>
  <si>
    <t>Yes</t>
  </si>
  <si>
    <t>County of Sacramento</t>
  </si>
  <si>
    <t>2016-17, 2017-18, 2018-19</t>
  </si>
  <si>
    <t>Child Abduction and Recovery</t>
  </si>
  <si>
    <t>Local</t>
  </si>
  <si>
    <t>25-4237-I-05</t>
  </si>
  <si>
    <t>None</t>
  </si>
  <si>
    <t>Open Comments Due 12/8/2025</t>
  </si>
  <si>
    <t>County of Los Angeles</t>
  </si>
  <si>
    <t>2017-18, 2018-19, 2019-20,
2020-21</t>
  </si>
  <si>
    <t>Total Outstanding Incorrect Reduction Claims Filed with Commission on State Mandates</t>
  </si>
  <si>
    <t xml:space="preserve"> State of California</t>
  </si>
  <si>
    <t>State-Mandated Program Cost Report</t>
  </si>
  <si>
    <t>of Payments and Appropriations</t>
  </si>
  <si>
    <t>(AB 3000)</t>
  </si>
  <si>
    <t>(Government Code section 17562(b)(1))</t>
  </si>
  <si>
    <t>N/A</t>
  </si>
  <si>
    <t>Image on Office of the Controller, State of California Seal</t>
  </si>
  <si>
    <t>MALIA M. COHEN</t>
  </si>
  <si>
    <t>California State Controller’s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</si>
</sst>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  <numFmt numFmtId="167" formatCode="m/d/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24"/>
      <name val="Arial"/>
      <family val="2"/>
    </font>
    <font>
      <b/>
      <sz val="36"/>
      <name val="Arial"/>
      <family val="2"/>
    </font>
    <font>
      <sz val="12"/>
      <color theme="0"/>
      <name val="Arial"/>
      <family val="2"/>
    </font>
    <font>
      <b/>
      <sz val="3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theme="0" tint="-0.499984740745262"/>
      </right>
      <top/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auto="1"/>
      </bottom>
      <diagonal/>
    </border>
    <border>
      <left style="hair">
        <color theme="0" tint="-0.499984740745262"/>
      </left>
      <right style="thin">
        <color theme="1"/>
      </right>
      <top style="hair">
        <color theme="0" tint="-0.499984740745262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theme="0" tint="-0.499984740745262"/>
      </bottom>
      <diagonal/>
    </border>
    <border>
      <left/>
      <right/>
      <top style="thin">
        <color auto="1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 style="thin">
        <color indexed="64"/>
      </left>
      <right/>
      <top style="hair">
        <color theme="0" tint="-0.499984740745262"/>
      </top>
      <bottom style="thin">
        <color auto="1"/>
      </bottom>
      <diagonal/>
    </border>
    <border>
      <left/>
      <right/>
      <top style="hair">
        <color theme="0" tint="-0.499984740745262"/>
      </top>
      <bottom style="thin">
        <color auto="1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theme="0" tint="-0.499984740745262"/>
      </right>
      <top style="thin">
        <color auto="1"/>
      </top>
      <bottom style="thin">
        <color auto="1"/>
      </bottom>
      <diagonal/>
    </border>
    <border>
      <left style="hair">
        <color theme="0" tint="-0.499984740745262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auto="1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164" fontId="2" fillId="0" borderId="4" xfId="2" applyNumberFormat="1" applyFont="1" applyBorder="1" applyAlignment="1">
      <alignment horizontal="center" wrapText="1"/>
    </xf>
    <xf numFmtId="0" fontId="2" fillId="0" borderId="4" xfId="2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42" fontId="4" fillId="0" borderId="0" xfId="2" applyNumberFormat="1" applyFont="1"/>
    <xf numFmtId="0" fontId="2" fillId="0" borderId="4" xfId="0" applyFont="1" applyBorder="1" applyAlignment="1">
      <alignment horizontal="left"/>
    </xf>
    <xf numFmtId="42" fontId="2" fillId="0" borderId="4" xfId="2" applyNumberFormat="1" applyFont="1" applyBorder="1"/>
    <xf numFmtId="42" fontId="2" fillId="0" borderId="4" xfId="2" applyNumberFormat="1" applyFont="1" applyFill="1" applyBorder="1"/>
    <xf numFmtId="42" fontId="4" fillId="0" borderId="0" xfId="2" applyNumberFormat="1" applyFont="1" applyFill="1"/>
    <xf numFmtId="0" fontId="2" fillId="0" borderId="6" xfId="0" applyFont="1" applyBorder="1"/>
    <xf numFmtId="42" fontId="2" fillId="0" borderId="6" xfId="2" applyNumberFormat="1" applyFont="1" applyBorder="1"/>
    <xf numFmtId="42" fontId="2" fillId="0" borderId="6" xfId="2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164" fontId="2" fillId="0" borderId="0" xfId="2" applyNumberFormat="1" applyFont="1" applyAlignment="1">
      <alignment horizontal="right"/>
    </xf>
    <xf numFmtId="164" fontId="2" fillId="0" borderId="0" xfId="2" applyNumberFormat="1" applyFont="1" applyAlignment="1"/>
    <xf numFmtId="0" fontId="5" fillId="0" borderId="2" xfId="0" applyFont="1" applyBorder="1" applyAlignment="1">
      <alignment wrapText="1"/>
    </xf>
    <xf numFmtId="0" fontId="5" fillId="0" borderId="2" xfId="0" applyFont="1" applyBorder="1"/>
    <xf numFmtId="0" fontId="4" fillId="0" borderId="5" xfId="0" applyFont="1" applyBorder="1"/>
    <xf numFmtId="164" fontId="2" fillId="0" borderId="0" xfId="2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Continuous"/>
    </xf>
    <xf numFmtId="0" fontId="9" fillId="0" borderId="0" xfId="0" applyFont="1"/>
    <xf numFmtId="0" fontId="8" fillId="0" borderId="0" xfId="0" applyFont="1"/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4" fontId="2" fillId="0" borderId="5" xfId="0" applyNumberFormat="1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164" fontId="2" fillId="0" borderId="5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 wrapText="1"/>
    </xf>
    <xf numFmtId="164" fontId="2" fillId="0" borderId="8" xfId="0" applyNumberFormat="1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wrapText="1"/>
    </xf>
    <xf numFmtId="0" fontId="10" fillId="0" borderId="0" xfId="0" applyFont="1"/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14" fontId="4" fillId="0" borderId="13" xfId="0" applyNumberFormat="1" applyFont="1" applyBorder="1" applyAlignment="1">
      <alignment horizontal="center"/>
    </xf>
    <xf numFmtId="164" fontId="4" fillId="0" borderId="13" xfId="2" applyNumberFormat="1" applyFont="1" applyBorder="1" applyAlignment="1">
      <alignment horizontal="left"/>
    </xf>
    <xf numFmtId="42" fontId="4" fillId="0" borderId="13" xfId="2" applyNumberFormat="1" applyFont="1" applyBorder="1" applyAlignment="1">
      <alignment horizontal="left"/>
    </xf>
    <xf numFmtId="42" fontId="4" fillId="0" borderId="13" xfId="2" applyNumberFormat="1" applyFont="1" applyFill="1" applyBorder="1" applyAlignment="1">
      <alignment horizontal="left"/>
    </xf>
    <xf numFmtId="42" fontId="4" fillId="0" borderId="13" xfId="0" applyNumberFormat="1" applyFont="1" applyBorder="1" applyAlignment="1">
      <alignment horizontal="left"/>
    </xf>
    <xf numFmtId="42" fontId="4" fillId="0" borderId="14" xfId="2" applyNumberFormat="1" applyFont="1" applyFill="1" applyBorder="1" applyAlignment="1"/>
    <xf numFmtId="164" fontId="10" fillId="0" borderId="0" xfId="0" applyNumberFormat="1" applyFont="1"/>
    <xf numFmtId="14" fontId="4" fillId="0" borderId="13" xfId="0" quotePrefix="1" applyNumberFormat="1" applyFont="1" applyBorder="1" applyAlignment="1">
      <alignment horizontal="center"/>
    </xf>
    <xf numFmtId="42" fontId="4" fillId="2" borderId="13" xfId="2" applyNumberFormat="1" applyFont="1" applyFill="1" applyBorder="1" applyAlignment="1">
      <alignment horizontal="left"/>
    </xf>
    <xf numFmtId="0" fontId="2" fillId="0" borderId="15" xfId="0" applyFont="1" applyBorder="1" applyAlignment="1">
      <alignment horizontal="left"/>
    </xf>
    <xf numFmtId="42" fontId="2" fillId="0" borderId="17" xfId="0" applyNumberFormat="1" applyFont="1" applyBorder="1" applyAlignment="1">
      <alignment horizontal="left"/>
    </xf>
    <xf numFmtId="42" fontId="2" fillId="0" borderId="18" xfId="0" applyNumberFormat="1" applyFont="1" applyBorder="1" applyAlignment="1">
      <alignment horizontal="left"/>
    </xf>
    <xf numFmtId="0" fontId="11" fillId="0" borderId="0" xfId="0" applyFont="1"/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center"/>
    </xf>
    <xf numFmtId="42" fontId="4" fillId="0" borderId="23" xfId="2" applyNumberFormat="1" applyFont="1" applyBorder="1" applyAlignment="1">
      <alignment horizontal="left"/>
    </xf>
    <xf numFmtId="42" fontId="4" fillId="0" borderId="23" xfId="2" applyNumberFormat="1" applyFont="1" applyFill="1" applyBorder="1" applyAlignment="1">
      <alignment horizontal="left"/>
    </xf>
    <xf numFmtId="42" fontId="4" fillId="0" borderId="23" xfId="0" applyNumberFormat="1" applyFont="1" applyBorder="1" applyAlignment="1">
      <alignment horizontal="left"/>
    </xf>
    <xf numFmtId="42" fontId="4" fillId="0" borderId="14" xfId="2" applyNumberFormat="1" applyFont="1" applyFill="1" applyBorder="1" applyAlignment="1">
      <alignment horizontal="left"/>
    </xf>
    <xf numFmtId="0" fontId="4" fillId="0" borderId="23" xfId="0" applyFont="1" applyBorder="1" applyAlignment="1">
      <alignment horizontal="left"/>
    </xf>
    <xf numFmtId="14" fontId="4" fillId="0" borderId="23" xfId="0" applyNumberFormat="1" applyFont="1" applyBorder="1" applyAlignment="1">
      <alignment horizontal="center"/>
    </xf>
    <xf numFmtId="42" fontId="10" fillId="0" borderId="25" xfId="0" applyNumberFormat="1" applyFont="1" applyBorder="1" applyAlignment="1">
      <alignment horizontal="left"/>
    </xf>
    <xf numFmtId="42" fontId="2" fillId="0" borderId="29" xfId="0" applyNumberFormat="1" applyFont="1" applyBorder="1" applyAlignment="1">
      <alignment horizontal="left"/>
    </xf>
    <xf numFmtId="42" fontId="2" fillId="0" borderId="30" xfId="0" applyNumberFormat="1" applyFont="1" applyBorder="1" applyAlignment="1">
      <alignment horizontal="left"/>
    </xf>
    <xf numFmtId="0" fontId="11" fillId="0" borderId="3" xfId="0" applyFont="1" applyBorder="1"/>
    <xf numFmtId="42" fontId="4" fillId="0" borderId="0" xfId="2" applyNumberFormat="1" applyFont="1" applyFill="1" applyBorder="1" applyAlignment="1">
      <alignment horizontal="left"/>
    </xf>
    <xf numFmtId="42" fontId="4" fillId="0" borderId="0" xfId="0" applyNumberFormat="1" applyFont="1" applyAlignment="1">
      <alignment horizontal="left"/>
    </xf>
    <xf numFmtId="42" fontId="4" fillId="0" borderId="14" xfId="0" applyNumberFormat="1" applyFont="1" applyBorder="1" applyAlignment="1">
      <alignment horizontal="left"/>
    </xf>
    <xf numFmtId="14" fontId="4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42" fontId="2" fillId="0" borderId="33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 wrapText="1"/>
    </xf>
    <xf numFmtId="42" fontId="4" fillId="0" borderId="13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42" fontId="2" fillId="0" borderId="3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42" fontId="4" fillId="0" borderId="35" xfId="0" applyNumberFormat="1" applyFont="1" applyBorder="1" applyAlignment="1" applyProtection="1">
      <alignment horizontal="left"/>
      <protection locked="0"/>
    </xf>
    <xf numFmtId="42" fontId="4" fillId="0" borderId="0" xfId="0" applyNumberFormat="1" applyFont="1" applyAlignment="1" applyProtection="1">
      <alignment horizontal="left"/>
      <protection locked="0"/>
    </xf>
    <xf numFmtId="42" fontId="4" fillId="0" borderId="13" xfId="0" applyNumberFormat="1" applyFont="1" applyBorder="1" applyAlignment="1" applyProtection="1">
      <alignment horizontal="left"/>
      <protection locked="0"/>
    </xf>
    <xf numFmtId="42" fontId="4" fillId="0" borderId="14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2" fontId="4" fillId="0" borderId="36" xfId="0" applyNumberFormat="1" applyFont="1" applyBorder="1" applyAlignment="1" applyProtection="1">
      <alignment horizontal="left"/>
      <protection locked="0"/>
    </xf>
    <xf numFmtId="42" fontId="2" fillId="0" borderId="37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42" fontId="2" fillId="0" borderId="4" xfId="0" applyNumberFormat="1" applyFont="1" applyBorder="1" applyAlignment="1">
      <alignment horizontal="left"/>
    </xf>
    <xf numFmtId="42" fontId="2" fillId="0" borderId="38" xfId="0" applyNumberFormat="1" applyFont="1" applyBorder="1"/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42" fontId="2" fillId="0" borderId="5" xfId="2" applyNumberFormat="1" applyFont="1" applyFill="1" applyBorder="1" applyAlignment="1">
      <alignment horizontal="center" wrapText="1"/>
    </xf>
    <xf numFmtId="42" fontId="2" fillId="0" borderId="5" xfId="2" applyNumberFormat="1" applyFont="1" applyBorder="1" applyAlignment="1">
      <alignment horizontal="center" wrapText="1"/>
    </xf>
    <xf numFmtId="42" fontId="2" fillId="0" borderId="8" xfId="2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42" fontId="4" fillId="0" borderId="0" xfId="2" applyNumberFormat="1" applyFont="1" applyBorder="1"/>
    <xf numFmtId="42" fontId="4" fillId="0" borderId="39" xfId="0" applyNumberFormat="1" applyFont="1" applyBorder="1"/>
    <xf numFmtId="42" fontId="4" fillId="0" borderId="38" xfId="0" applyNumberFormat="1" applyFont="1" applyBorder="1"/>
    <xf numFmtId="42" fontId="2" fillId="0" borderId="5" xfId="0" applyNumberFormat="1" applyFont="1" applyBorder="1"/>
    <xf numFmtId="0" fontId="10" fillId="0" borderId="3" xfId="0" applyFont="1" applyBorder="1"/>
    <xf numFmtId="0" fontId="1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14" fillId="0" borderId="0" xfId="0" applyFont="1" applyAlignment="1">
      <alignment horizontal="center"/>
    </xf>
    <xf numFmtId="42" fontId="4" fillId="0" borderId="2" xfId="2" applyNumberFormat="1" applyFont="1" applyFill="1" applyBorder="1"/>
    <xf numFmtId="42" fontId="4" fillId="0" borderId="31" xfId="2" applyNumberFormat="1" applyFont="1" applyFill="1" applyBorder="1"/>
    <xf numFmtId="42" fontId="4" fillId="0" borderId="0" xfId="2" applyNumberFormat="1" applyFont="1" applyFill="1" applyBorder="1"/>
    <xf numFmtId="42" fontId="4" fillId="0" borderId="39" xfId="2" applyNumberFormat="1" applyFont="1" applyFill="1" applyBorder="1"/>
    <xf numFmtId="42" fontId="4" fillId="0" borderId="40" xfId="2" applyNumberFormat="1" applyFont="1" applyFill="1" applyBorder="1"/>
    <xf numFmtId="42" fontId="4" fillId="0" borderId="38" xfId="2" applyNumberFormat="1" applyFont="1" applyFill="1" applyBorder="1"/>
    <xf numFmtId="42" fontId="2" fillId="0" borderId="5" xfId="2" applyNumberFormat="1" applyFont="1" applyFill="1" applyBorder="1"/>
    <xf numFmtId="42" fontId="2" fillId="0" borderId="8" xfId="2" applyNumberFormat="1" applyFont="1" applyFill="1" applyBorder="1"/>
    <xf numFmtId="0" fontId="4" fillId="0" borderId="0" xfId="0" applyFont="1" applyAlignment="1">
      <alignment wrapText="1"/>
    </xf>
    <xf numFmtId="42" fontId="4" fillId="0" borderId="0" xfId="0" applyNumberFormat="1" applyFont="1"/>
    <xf numFmtId="42" fontId="2" fillId="0" borderId="42" xfId="2" applyNumberFormat="1" applyFont="1" applyFill="1" applyBorder="1"/>
    <xf numFmtId="0" fontId="10" fillId="0" borderId="0" xfId="0" applyFont="1" applyAlignment="1">
      <alignment horizontal="left"/>
    </xf>
    <xf numFmtId="42" fontId="10" fillId="0" borderId="0" xfId="2" applyNumberFormat="1" applyFont="1" applyFill="1"/>
    <xf numFmtId="42" fontId="10" fillId="0" borderId="0" xfId="2" applyNumberFormat="1" applyFont="1"/>
    <xf numFmtId="0" fontId="13" fillId="0" borderId="5" xfId="0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" fillId="0" borderId="41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2" fillId="0" borderId="4" xfId="0" applyFont="1" applyBorder="1" applyAlignment="1">
      <alignment horizontal="center" wrapText="1"/>
    </xf>
    <xf numFmtId="0" fontId="2" fillId="0" borderId="38" xfId="0" applyFont="1" applyBorder="1" applyAlignment="1">
      <alignment horizontal="center" wrapText="1"/>
    </xf>
    <xf numFmtId="42" fontId="2" fillId="0" borderId="8" xfId="0" applyNumberFormat="1" applyFont="1" applyBorder="1"/>
    <xf numFmtId="42" fontId="2" fillId="0" borderId="42" xfId="0" applyNumberFormat="1" applyFont="1" applyBorder="1"/>
    <xf numFmtId="42" fontId="2" fillId="0" borderId="43" xfId="0" applyNumberFormat="1" applyFont="1" applyBorder="1"/>
    <xf numFmtId="0" fontId="5" fillId="0" borderId="0" xfId="0" applyFont="1" applyAlignment="1">
      <alignment horizontal="left" vertical="top" wrapText="1"/>
    </xf>
    <xf numFmtId="0" fontId="2" fillId="0" borderId="5" xfId="0" applyFont="1" applyBorder="1"/>
    <xf numFmtId="165" fontId="10" fillId="0" borderId="0" xfId="1" applyNumberFormat="1" applyFont="1" applyFill="1"/>
    <xf numFmtId="0" fontId="2" fillId="0" borderId="4" xfId="0" applyFont="1" applyBorder="1" applyAlignment="1">
      <alignment horizontal="center"/>
    </xf>
    <xf numFmtId="42" fontId="2" fillId="0" borderId="4" xfId="0" applyNumberFormat="1" applyFont="1" applyBorder="1" applyAlignment="1">
      <alignment horizontal="center" wrapText="1"/>
    </xf>
    <xf numFmtId="165" fontId="10" fillId="0" borderId="0" xfId="1" applyNumberFormat="1" applyFont="1" applyFill="1" applyBorder="1" applyAlignment="1">
      <alignment wrapText="1"/>
    </xf>
    <xf numFmtId="0" fontId="10" fillId="0" borderId="0" xfId="0" applyFont="1" applyAlignment="1">
      <alignment wrapText="1"/>
    </xf>
    <xf numFmtId="165" fontId="10" fillId="0" borderId="0" xfId="1" applyNumberFormat="1" applyFont="1" applyFill="1" applyBorder="1" applyAlignment="1">
      <alignment vertical="center" wrapText="1"/>
    </xf>
    <xf numFmtId="165" fontId="10" fillId="0" borderId="0" xfId="1" applyNumberFormat="1" applyFont="1" applyFill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2" fillId="0" borderId="3" xfId="0" applyFont="1" applyBorder="1" applyAlignment="1">
      <alignment horizontal="left"/>
    </xf>
    <xf numFmtId="165" fontId="10" fillId="0" borderId="0" xfId="1" applyNumberFormat="1" applyFont="1" applyFill="1" applyBorder="1"/>
    <xf numFmtId="0" fontId="4" fillId="0" borderId="3" xfId="0" applyFont="1" applyBorder="1" applyAlignment="1">
      <alignment horizontal="left"/>
    </xf>
    <xf numFmtId="41" fontId="12" fillId="0" borderId="0" xfId="0" applyNumberFormat="1" applyFont="1" applyAlignment="1">
      <alignment horizontal="center" vertical="top"/>
    </xf>
    <xf numFmtId="42" fontId="10" fillId="0" borderId="0" xfId="0" applyNumberFormat="1" applyFont="1"/>
    <xf numFmtId="0" fontId="4" fillId="0" borderId="0" xfId="0" applyFont="1" applyAlignment="1">
      <alignment horizontal="center" wrapText="1"/>
    </xf>
    <xf numFmtId="41" fontId="2" fillId="0" borderId="4" xfId="0" applyNumberFormat="1" applyFont="1" applyBorder="1" applyAlignment="1">
      <alignment horizontal="left"/>
    </xf>
    <xf numFmtId="41" fontId="4" fillId="0" borderId="0" xfId="0" applyNumberFormat="1" applyFont="1"/>
    <xf numFmtId="41" fontId="12" fillId="0" borderId="0" xfId="0" applyNumberFormat="1" applyFont="1" applyAlignment="1">
      <alignment horizontal="center"/>
    </xf>
    <xf numFmtId="42" fontId="2" fillId="0" borderId="4" xfId="0" applyNumberFormat="1" applyFont="1" applyBorder="1"/>
    <xf numFmtId="41" fontId="2" fillId="0" borderId="4" xfId="0" applyNumberFormat="1" applyFont="1" applyBorder="1"/>
    <xf numFmtId="42" fontId="4" fillId="0" borderId="0" xfId="0" applyNumberFormat="1" applyFont="1" applyAlignment="1">
      <alignment horizontal="center"/>
    </xf>
    <xf numFmtId="42" fontId="2" fillId="0" borderId="0" xfId="0" applyNumberFormat="1" applyFont="1" applyAlignment="1">
      <alignment horizontal="left"/>
    </xf>
    <xf numFmtId="42" fontId="2" fillId="0" borderId="0" xfId="0" applyNumberFormat="1" applyFont="1"/>
    <xf numFmtId="42" fontId="2" fillId="0" borderId="44" xfId="0" applyNumberFormat="1" applyFont="1" applyBorder="1"/>
    <xf numFmtId="0" fontId="5" fillId="2" borderId="0" xfId="0" applyFont="1" applyFill="1"/>
    <xf numFmtId="0" fontId="5" fillId="2" borderId="3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4" fillId="0" borderId="45" xfId="0" applyFont="1" applyBorder="1"/>
    <xf numFmtId="0" fontId="6" fillId="2" borderId="3" xfId="0" applyFont="1" applyFill="1" applyBorder="1"/>
    <xf numFmtId="0" fontId="6" fillId="2" borderId="0" xfId="0" applyFont="1" applyFill="1"/>
    <xf numFmtId="0" fontId="6" fillId="0" borderId="0" xfId="0" applyFont="1" applyAlignment="1">
      <alignment wrapText="1"/>
    </xf>
    <xf numFmtId="0" fontId="5" fillId="2" borderId="3" xfId="0" applyFont="1" applyFill="1" applyBorder="1"/>
    <xf numFmtId="0" fontId="5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2" xfId="2" applyFont="1" applyFill="1" applyBorder="1" applyAlignment="1">
      <alignment horizontal="center" wrapText="1"/>
    </xf>
    <xf numFmtId="44" fontId="2" fillId="0" borderId="4" xfId="2" applyFont="1" applyFill="1" applyBorder="1" applyAlignment="1">
      <alignment horizontal="center" wrapText="1"/>
    </xf>
    <xf numFmtId="42" fontId="2" fillId="0" borderId="4" xfId="2" applyNumberFormat="1" applyFont="1" applyFill="1" applyBorder="1" applyAlignment="1">
      <alignment horizontal="center" wrapText="1"/>
    </xf>
    <xf numFmtId="0" fontId="2" fillId="0" borderId="4" xfId="0" applyFont="1" applyBorder="1"/>
    <xf numFmtId="0" fontId="2" fillId="0" borderId="0" xfId="0" applyFont="1" applyAlignment="1">
      <alignment horizontal="left" wrapText="1"/>
    </xf>
    <xf numFmtId="44" fontId="2" fillId="0" borderId="0" xfId="2" applyFont="1" applyFill="1" applyAlignment="1"/>
    <xf numFmtId="42" fontId="2" fillId="0" borderId="0" xfId="2" applyNumberFormat="1" applyFont="1" applyFill="1" applyAlignment="1"/>
    <xf numFmtId="42" fontId="5" fillId="0" borderId="2" xfId="0" applyNumberFormat="1" applyFont="1" applyBorder="1"/>
    <xf numFmtId="0" fontId="5" fillId="0" borderId="46" xfId="0" applyFont="1" applyBorder="1"/>
    <xf numFmtId="0" fontId="5" fillId="0" borderId="0" xfId="0" applyFont="1"/>
    <xf numFmtId="42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64" fontId="2" fillId="0" borderId="2" xfId="2" applyNumberFormat="1" applyFont="1" applyFill="1" applyBorder="1" applyAlignment="1">
      <alignment horizontal="center" wrapText="1"/>
    </xf>
    <xf numFmtId="164" fontId="2" fillId="0" borderId="4" xfId="2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42" fontId="4" fillId="0" borderId="0" xfId="2" applyNumberFormat="1" applyFont="1" applyFill="1" applyAlignment="1"/>
    <xf numFmtId="42" fontId="2" fillId="0" borderId="4" xfId="2" applyNumberFormat="1" applyFont="1" applyFill="1" applyBorder="1" applyAlignment="1"/>
    <xf numFmtId="42" fontId="2" fillId="0" borderId="5" xfId="2" applyNumberFormat="1" applyFont="1" applyFill="1" applyBorder="1" applyAlignment="1"/>
    <xf numFmtId="0" fontId="0" fillId="0" borderId="5" xfId="0" applyBorder="1"/>
    <xf numFmtId="164" fontId="2" fillId="0" borderId="6" xfId="2" applyNumberFormat="1" applyFont="1" applyBorder="1"/>
    <xf numFmtId="42" fontId="2" fillId="0" borderId="0" xfId="2" applyNumberFormat="1" applyFont="1" applyAlignment="1"/>
    <xf numFmtId="0" fontId="5" fillId="0" borderId="1" xfId="0" applyFont="1" applyBorder="1" applyAlignment="1">
      <alignment wrapText="1"/>
    </xf>
    <xf numFmtId="0" fontId="5" fillId="0" borderId="31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3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5" fillId="0" borderId="15" xfId="0" applyFont="1" applyBorder="1"/>
    <xf numFmtId="42" fontId="2" fillId="0" borderId="5" xfId="2" applyNumberFormat="1" applyFont="1" applyBorder="1"/>
    <xf numFmtId="42" fontId="2" fillId="0" borderId="0" xfId="2" applyNumberFormat="1" applyFont="1" applyFill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1" fontId="4" fillId="0" borderId="7" xfId="0" applyNumberFormat="1" applyFont="1" applyBorder="1"/>
    <xf numFmtId="14" fontId="2" fillId="0" borderId="5" xfId="0" applyNumberFormat="1" applyFont="1" applyBorder="1" applyAlignment="1">
      <alignment horizontal="center" wrapText="1"/>
    </xf>
    <xf numFmtId="14" fontId="2" fillId="0" borderId="8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4" fontId="4" fillId="0" borderId="2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166" fontId="4" fillId="0" borderId="2" xfId="0" applyNumberFormat="1" applyFont="1" applyBorder="1" applyAlignment="1">
      <alignment horizontal="right" wrapText="1"/>
    </xf>
    <xf numFmtId="14" fontId="4" fillId="0" borderId="31" xfId="0" applyNumberFormat="1" applyFont="1" applyBorder="1" applyAlignment="1">
      <alignment horizontal="center" wrapText="1"/>
    </xf>
    <xf numFmtId="166" fontId="14" fillId="0" borderId="0" xfId="0" applyNumberFormat="1" applyFont="1" applyAlignment="1">
      <alignment vertical="top" wrapText="1"/>
    </xf>
    <xf numFmtId="0" fontId="14" fillId="0" borderId="0" xfId="0" applyFont="1" applyAlignment="1">
      <alignment vertical="top" wrapText="1"/>
    </xf>
    <xf numFmtId="166" fontId="2" fillId="0" borderId="6" xfId="0" applyNumberFormat="1" applyFont="1" applyBorder="1" applyAlignment="1">
      <alignment horizontal="right"/>
    </xf>
    <xf numFmtId="1" fontId="4" fillId="0" borderId="0" xfId="0" applyNumberFormat="1" applyFont="1"/>
    <xf numFmtId="167" fontId="4" fillId="0" borderId="0" xfId="0" applyNumberFormat="1" applyFont="1" applyAlignment="1">
      <alignment horizontal="right" vertical="top"/>
    </xf>
    <xf numFmtId="49" fontId="4" fillId="0" borderId="0" xfId="0" applyNumberFormat="1" applyFont="1"/>
    <xf numFmtId="167" fontId="4" fillId="0" borderId="0" xfId="0" applyNumberFormat="1" applyFont="1" applyAlignment="1">
      <alignment horizontal="left" vertical="top"/>
    </xf>
    <xf numFmtId="1" fontId="2" fillId="0" borderId="47" xfId="0" applyNumberFormat="1" applyFont="1" applyBorder="1"/>
    <xf numFmtId="1" fontId="2" fillId="0" borderId="6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17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Continuous" vertical="center"/>
    </xf>
    <xf numFmtId="0" fontId="2" fillId="0" borderId="15" xfId="0" applyFont="1" applyBorder="1" applyAlignment="1">
      <alignment horizontal="center"/>
    </xf>
    <xf numFmtId="42" fontId="2" fillId="0" borderId="2" xfId="0" applyNumberFormat="1" applyFont="1" applyBorder="1" applyAlignment="1">
      <alignment horizontal="center"/>
    </xf>
    <xf numFmtId="42" fontId="4" fillId="0" borderId="2" xfId="0" applyNumberFormat="1" applyFont="1" applyBorder="1" applyAlignment="1">
      <alignment horizontal="center"/>
    </xf>
    <xf numFmtId="42" fontId="2" fillId="0" borderId="2" xfId="2" applyNumberFormat="1" applyFont="1" applyFill="1" applyBorder="1" applyAlignment="1">
      <alignment horizontal="center" wrapText="1"/>
    </xf>
    <xf numFmtId="164" fontId="2" fillId="0" borderId="2" xfId="2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2" fillId="0" borderId="2" xfId="2" applyNumberFormat="1" applyFont="1" applyBorder="1" applyAlignment="1"/>
    <xf numFmtId="0" fontId="5" fillId="0" borderId="2" xfId="0" applyFont="1" applyBorder="1" applyAlignment="1"/>
    <xf numFmtId="0" fontId="5" fillId="0" borderId="0" xfId="0" applyFont="1" applyBorder="1" applyAlignment="1"/>
    <xf numFmtId="42" fontId="2" fillId="0" borderId="2" xfId="2" applyNumberFormat="1" applyFont="1" applyFill="1" applyBorder="1" applyAlignment="1">
      <alignment horizontal="left"/>
    </xf>
    <xf numFmtId="44" fontId="2" fillId="0" borderId="2" xfId="2" applyFont="1" applyFill="1" applyBorder="1" applyAlignment="1">
      <alignment horizontal="left"/>
    </xf>
    <xf numFmtId="164" fontId="2" fillId="0" borderId="2" xfId="2" applyNumberFormat="1" applyFont="1" applyFill="1" applyBorder="1" applyAlignment="1">
      <alignment horizontal="left"/>
    </xf>
    <xf numFmtId="0" fontId="2" fillId="0" borderId="0" xfId="0" applyFont="1" applyBorder="1"/>
    <xf numFmtId="0" fontId="2" fillId="2" borderId="0" xfId="2" applyNumberFormat="1" applyFont="1" applyFill="1" applyBorder="1" applyAlignment="1"/>
    <xf numFmtId="0" fontId="2" fillId="2" borderId="0" xfId="2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2" applyNumberFormat="1" applyFont="1" applyFill="1" applyBorder="1" applyAlignment="1">
      <alignment horizontal="center" wrapText="1"/>
    </xf>
    <xf numFmtId="0" fontId="15" fillId="0" borderId="46" xfId="0" applyFont="1" applyBorder="1"/>
    <xf numFmtId="0" fontId="15" fillId="0" borderId="0" xfId="0" applyFont="1" applyBorder="1"/>
    <xf numFmtId="0" fontId="10" fillId="0" borderId="5" xfId="0" applyFont="1" applyBorder="1" applyAlignment="1">
      <alignment horizontal="center"/>
    </xf>
    <xf numFmtId="42" fontId="2" fillId="0" borderId="2" xfId="0" applyNumberFormat="1" applyFon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2648857</xdr:colOff>
      <xdr:row>6</xdr:row>
      <xdr:rowOff>144133</xdr:rowOff>
    </xdr:from>
    <xdr:to>
      <xdr:col>0</xdr:col>
      <xdr:colOff>5849257</xdr:colOff>
      <xdr:row>22</xdr:row>
      <xdr:rowOff>117120</xdr:rowOff>
    </xdr:to>
    <xdr:pic>
      <xdr:nvPicPr>
        <xdr:cNvPr id="2" name="Picture 1" descr="Seal, Office of the Controller, State of California." title="Seal">
          <a:extLst>
            <a:ext uri="{FF2B5EF4-FFF2-40B4-BE49-F238E27FC236}">
              <a16:creationId xmlns:a16="http://schemas.microsoft.com/office/drawing/2014/main" id="{EC35CCB3-9ABC-4A80-92A5-49B0EDBC410F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prstClr val="black"/>
            <a:schemeClr val="bg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colorTemperature colorTemp="5300"/>
                  </a14:imgEffect>
                  <a14:imgEffect>
                    <a14:saturation sat="40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047" y="2999728"/>
          <a:ext cx="3200400" cy="30228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net\data\Local%20Reimb\Reporting\Mandated%20Reports\Payments\$765M%20Payments%20to%20Locals%20(Pre-2004)\Interest\Interest-2nd%20Payment%20(10.02.2015)%20_%20assigned%20analy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Local%20Reimb\Reporting\Mandated%20Reports\AB%203000\AB3000-2025\Final\Report\2025%20AB3000%20All%20Schedules.xlsx" TargetMode="External"/><Relationship Id="rId1" Type="http://schemas.openxmlformats.org/officeDocument/2006/relationships/externalLinkPath" Target="/Local%20Reimb/Reporting/Mandated%20Reports/AB%203000/AB3000-2025/Final/Report/2025%20AB3000%20All%20Schedu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SCONET.ca.gov\Data\LGPSD\Group\Local%20Reimb\Reporting\Mandated%20Reports\AB%203000\AB3000-2025\3%20-%20Schedule%20B\2025%20AB3000%20-%20Schedules%20B,%20B1_v2_EL%20edits%20-%20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by Program, FY"/>
      <sheetName val="2ND ROUND PYMT"/>
      <sheetName val="Verified Amounts (Analysis)"/>
      <sheetName val="Analysis 3 - HDS, 111, FY200203"/>
      <sheetName val="By Claimant"/>
      <sheetName val="Analysis (2)"/>
      <sheetName val="Analysi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edule A Summary "/>
      <sheetName val="A1 Detail-Locals"/>
      <sheetName val="A1 Detail-Schools "/>
      <sheetName val="Schedule B Summary"/>
      <sheetName val="B1 Funded-Locals"/>
      <sheetName val="B1 Funded- Schools"/>
      <sheetName val="B1 Funded- CCDs"/>
      <sheetName val="B2 Unfunded-Locals "/>
      <sheetName val="B2 Unfunded-Schools "/>
      <sheetName val="Schedule C-IRC"/>
    </sheetNames>
    <sheetDataSet>
      <sheetData sheetId="0"/>
      <sheetData sheetId="1">
        <row r="62">
          <cell r="E62">
            <v>102390384</v>
          </cell>
          <cell r="F62">
            <v>0</v>
          </cell>
          <cell r="G62">
            <v>102390384</v>
          </cell>
        </row>
      </sheetData>
      <sheetData sheetId="2"/>
      <sheetData sheetId="3"/>
      <sheetData sheetId="4">
        <row r="234">
          <cell r="E234">
            <v>926761371</v>
          </cell>
          <cell r="F234">
            <v>489155660</v>
          </cell>
          <cell r="G234">
            <v>437605711</v>
          </cell>
          <cell r="H234">
            <v>96468957</v>
          </cell>
          <cell r="I234">
            <v>82270913</v>
          </cell>
          <cell r="J234">
            <v>14198044</v>
          </cell>
        </row>
      </sheetData>
      <sheetData sheetId="5">
        <row r="921">
          <cell r="E921">
            <v>6001879461.6300001</v>
          </cell>
          <cell r="F921">
            <v>5313255322.6300001</v>
          </cell>
          <cell r="G921">
            <v>688624139</v>
          </cell>
          <cell r="H921">
            <v>195318306.37</v>
          </cell>
          <cell r="I921">
            <v>143612106.37</v>
          </cell>
          <cell r="J921">
            <v>51706200</v>
          </cell>
        </row>
      </sheetData>
      <sheetData sheetId="6">
        <row r="92">
          <cell r="E92">
            <v>162623509</v>
          </cell>
          <cell r="F92">
            <v>151913713</v>
          </cell>
          <cell r="G92">
            <v>10709796</v>
          </cell>
          <cell r="H92">
            <v>24929129</v>
          </cell>
          <cell r="I92">
            <v>12137711</v>
          </cell>
          <cell r="J92">
            <v>12791418</v>
          </cell>
        </row>
      </sheetData>
      <sheetData sheetId="7">
        <row r="214">
          <cell r="E214">
            <v>342620661</v>
          </cell>
          <cell r="F214">
            <v>0</v>
          </cell>
          <cell r="G214">
            <v>342620661</v>
          </cell>
          <cell r="H214">
            <v>0</v>
          </cell>
          <cell r="I214">
            <v>0</v>
          </cell>
          <cell r="J214">
            <v>0</v>
          </cell>
        </row>
      </sheetData>
      <sheetData sheetId="8">
        <row r="13">
          <cell r="E13">
            <v>10343700</v>
          </cell>
          <cell r="F13">
            <v>0</v>
          </cell>
          <cell r="G13">
            <v>10343700</v>
          </cell>
          <cell r="H13">
            <v>0</v>
          </cell>
          <cell r="I13">
            <v>0</v>
          </cell>
          <cell r="J13">
            <v>0</v>
          </cell>
        </row>
      </sheetData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B Summary"/>
      <sheetName val="B1 Funded-Locals"/>
      <sheetName val="B1 Funded- Schools"/>
      <sheetName val="B1 Funded- CCDs"/>
      <sheetName val="B2 Unfunded-Locals "/>
      <sheetName val="B2 Unfunded-Schools "/>
    </sheetNames>
    <sheetDataSet>
      <sheetData sheetId="0"/>
      <sheetData sheetId="1"/>
      <sheetData sheetId="2"/>
      <sheetData sheetId="3"/>
      <sheetData sheetId="4">
        <row r="214">
          <cell r="E214">
            <v>342620661</v>
          </cell>
          <cell r="F214">
            <v>0</v>
          </cell>
          <cell r="G214">
            <v>342620661</v>
          </cell>
          <cell r="H214">
            <v>0</v>
          </cell>
          <cell r="I214">
            <v>0</v>
          </cell>
          <cell r="J214">
            <v>0</v>
          </cell>
          <cell r="K214">
            <v>342620661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6E8DB-98D4-461B-8C1F-B2C063975956}">
  <dimension ref="A1:A27"/>
  <sheetViews>
    <sheetView workbookViewId="0">
      <selection activeCell="D23" sqref="D23"/>
    </sheetView>
  </sheetViews>
  <sheetFormatPr defaultRowHeight="14.4" x14ac:dyDescent="0.3"/>
  <cols>
    <col min="1" max="1" width="126.6640625" customWidth="1"/>
  </cols>
  <sheetData>
    <row r="1" spans="1:1" ht="30" x14ac:dyDescent="0.3">
      <c r="A1" s="264" t="s">
        <v>644</v>
      </c>
    </row>
    <row r="2" spans="1:1" ht="45" x14ac:dyDescent="0.3">
      <c r="A2" s="265" t="s">
        <v>645</v>
      </c>
    </row>
    <row r="3" spans="1:1" ht="45" x14ac:dyDescent="0.3">
      <c r="A3" s="265" t="s">
        <v>646</v>
      </c>
    </row>
    <row r="4" spans="1:1" ht="45" x14ac:dyDescent="0.3">
      <c r="A4" s="265" t="s">
        <v>647</v>
      </c>
    </row>
    <row r="5" spans="1:1" ht="30" x14ac:dyDescent="0.3">
      <c r="A5" s="264" t="s">
        <v>648</v>
      </c>
    </row>
    <row r="6" spans="1:1" ht="30" x14ac:dyDescent="0.3">
      <c r="A6" s="264" t="s">
        <v>203</v>
      </c>
    </row>
    <row r="7" spans="1:1" ht="15" x14ac:dyDescent="0.3">
      <c r="A7" s="266" t="s">
        <v>649</v>
      </c>
    </row>
    <row r="8" spans="1:1" ht="15" x14ac:dyDescent="0.3">
      <c r="A8" s="266" t="s">
        <v>649</v>
      </c>
    </row>
    <row r="9" spans="1:1" ht="15" x14ac:dyDescent="0.3">
      <c r="A9" s="266" t="s">
        <v>649</v>
      </c>
    </row>
    <row r="10" spans="1:1" ht="15" x14ac:dyDescent="0.3">
      <c r="A10" s="266" t="s">
        <v>649</v>
      </c>
    </row>
    <row r="11" spans="1:1" ht="15" x14ac:dyDescent="0.3">
      <c r="A11" s="266" t="s">
        <v>649</v>
      </c>
    </row>
    <row r="12" spans="1:1" ht="15" x14ac:dyDescent="0.3">
      <c r="A12" s="266" t="s">
        <v>649</v>
      </c>
    </row>
    <row r="13" spans="1:1" ht="15" x14ac:dyDescent="0.3">
      <c r="A13" s="266" t="s">
        <v>649</v>
      </c>
    </row>
    <row r="14" spans="1:1" ht="15" x14ac:dyDescent="0.3">
      <c r="A14" s="266" t="s">
        <v>649</v>
      </c>
    </row>
    <row r="15" spans="1:1" ht="15" x14ac:dyDescent="0.3">
      <c r="A15" s="266" t="s">
        <v>649</v>
      </c>
    </row>
    <row r="16" spans="1:1" ht="15" x14ac:dyDescent="0.3">
      <c r="A16" s="266" t="s">
        <v>649</v>
      </c>
    </row>
    <row r="17" spans="1:1" ht="15" x14ac:dyDescent="0.3">
      <c r="A17" s="266" t="s">
        <v>649</v>
      </c>
    </row>
    <row r="18" spans="1:1" ht="15" x14ac:dyDescent="0.3">
      <c r="A18" s="266" t="s">
        <v>649</v>
      </c>
    </row>
    <row r="19" spans="1:1" ht="15" x14ac:dyDescent="0.3">
      <c r="A19" s="266" t="s">
        <v>649</v>
      </c>
    </row>
    <row r="20" spans="1:1" ht="15" x14ac:dyDescent="0.3">
      <c r="A20" s="266" t="s">
        <v>649</v>
      </c>
    </row>
    <row r="21" spans="1:1" ht="15" x14ac:dyDescent="0.3">
      <c r="A21" s="266" t="s">
        <v>649</v>
      </c>
    </row>
    <row r="22" spans="1:1" ht="15" x14ac:dyDescent="0.3">
      <c r="A22" s="266" t="s">
        <v>649</v>
      </c>
    </row>
    <row r="23" spans="1:1" ht="15" x14ac:dyDescent="0.3">
      <c r="A23" s="266" t="s">
        <v>649</v>
      </c>
    </row>
    <row r="24" spans="1:1" ht="15" x14ac:dyDescent="0.3">
      <c r="A24" s="266" t="s">
        <v>649</v>
      </c>
    </row>
    <row r="25" spans="1:1" ht="15.6" x14ac:dyDescent="0.3">
      <c r="A25" s="267" t="s">
        <v>650</v>
      </c>
    </row>
    <row r="26" spans="1:1" ht="40.200000000000003" x14ac:dyDescent="0.3">
      <c r="A26" s="268" t="s">
        <v>651</v>
      </c>
    </row>
    <row r="27" spans="1:1" ht="30" x14ac:dyDescent="0.3">
      <c r="A27" s="264" t="s">
        <v>652</v>
      </c>
    </row>
  </sheetData>
  <pageMargins left="0.7" right="0.7" top="1" bottom="0.75" header="0.3" footer="0.3"/>
  <pageSetup scale="78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002C1-CB50-4ED6-9181-72676B73FCDF}">
  <dimension ref="A1:K215"/>
  <sheetViews>
    <sheetView zoomScaleNormal="100" zoomScalePageLayoutView="75" workbookViewId="0">
      <selection activeCell="D17" sqref="D17"/>
    </sheetView>
  </sheetViews>
  <sheetFormatPr defaultColWidth="9.109375" defaultRowHeight="15.6" outlineLevelRow="2" x14ac:dyDescent="0.3"/>
  <cols>
    <col min="1" max="1" width="61.88671875" style="18" customWidth="1"/>
    <col min="2" max="2" width="20.33203125" style="17" customWidth="1"/>
    <col min="3" max="3" width="14.77734375" style="17" customWidth="1"/>
    <col min="4" max="4" width="14.21875" style="17" customWidth="1"/>
    <col min="5" max="5" width="18.33203125" style="20" customWidth="1"/>
    <col min="6" max="6" width="18.33203125" style="231" customWidth="1"/>
    <col min="7" max="7" width="18.33203125" style="20" customWidth="1"/>
    <col min="8" max="9" width="18.33203125" style="21" customWidth="1"/>
    <col min="10" max="10" width="18.33203125" style="20" customWidth="1"/>
    <col min="11" max="11" width="18.33203125" style="21" customWidth="1"/>
    <col min="12" max="16384" width="9.109375" style="1"/>
  </cols>
  <sheetData>
    <row r="1" spans="1:11" ht="15.6" customHeight="1" x14ac:dyDescent="0.3">
      <c r="A1" s="1"/>
      <c r="B1" s="1"/>
      <c r="C1" s="1"/>
      <c r="D1" s="1"/>
      <c r="E1" s="273" t="s">
        <v>4</v>
      </c>
      <c r="F1" s="273"/>
      <c r="G1" s="273"/>
      <c r="H1" s="273" t="s">
        <v>5</v>
      </c>
      <c r="I1" s="273"/>
      <c r="J1" s="273"/>
      <c r="K1" s="1"/>
    </row>
    <row r="2" spans="1:11" ht="51.75" customHeight="1" x14ac:dyDescent="0.3">
      <c r="A2" s="164" t="s">
        <v>1</v>
      </c>
      <c r="B2" s="164" t="s">
        <v>556</v>
      </c>
      <c r="C2" s="164" t="s">
        <v>3</v>
      </c>
      <c r="D2" s="164" t="s">
        <v>0</v>
      </c>
      <c r="E2" s="224" t="s">
        <v>7</v>
      </c>
      <c r="F2" s="213" t="s">
        <v>557</v>
      </c>
      <c r="G2" s="224" t="s">
        <v>373</v>
      </c>
      <c r="H2" s="224" t="s">
        <v>10</v>
      </c>
      <c r="I2" s="224" t="s">
        <v>11</v>
      </c>
      <c r="J2" s="224" t="s">
        <v>12</v>
      </c>
      <c r="K2" s="224" t="s">
        <v>6</v>
      </c>
    </row>
    <row r="3" spans="1:11" s="5" customFormat="1" x14ac:dyDescent="0.3">
      <c r="A3" s="103" t="s">
        <v>13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s="7" customFormat="1" ht="15" outlineLevel="2" x14ac:dyDescent="0.25">
      <c r="A4" s="7" t="s">
        <v>558</v>
      </c>
      <c r="B4" s="6" t="s">
        <v>559</v>
      </c>
      <c r="C4" s="6">
        <v>288</v>
      </c>
      <c r="D4" s="6" t="s">
        <v>194</v>
      </c>
      <c r="E4" s="9">
        <v>130288</v>
      </c>
      <c r="F4" s="9">
        <v>0</v>
      </c>
      <c r="G4" s="9">
        <v>130288</v>
      </c>
      <c r="H4" s="9">
        <v>0</v>
      </c>
      <c r="I4" s="9">
        <v>0</v>
      </c>
      <c r="J4" s="9">
        <v>0</v>
      </c>
      <c r="K4" s="9">
        <v>130288</v>
      </c>
    </row>
    <row r="5" spans="1:11" s="7" customFormat="1" ht="15" outlineLevel="2" x14ac:dyDescent="0.25">
      <c r="A5" s="7" t="s">
        <v>558</v>
      </c>
      <c r="B5" s="6" t="s">
        <v>559</v>
      </c>
      <c r="C5" s="6">
        <v>288</v>
      </c>
      <c r="D5" s="6" t="s">
        <v>526</v>
      </c>
      <c r="E5" s="9">
        <v>85888</v>
      </c>
      <c r="F5" s="9">
        <v>0</v>
      </c>
      <c r="G5" s="9">
        <v>85888</v>
      </c>
      <c r="H5" s="9">
        <v>0</v>
      </c>
      <c r="I5" s="9">
        <v>0</v>
      </c>
      <c r="J5" s="9">
        <v>0</v>
      </c>
      <c r="K5" s="9">
        <v>85888</v>
      </c>
    </row>
    <row r="6" spans="1:11" s="7" customFormat="1" ht="15.75" customHeight="1" outlineLevel="1" x14ac:dyDescent="0.3">
      <c r="A6" s="214" t="s">
        <v>560</v>
      </c>
      <c r="B6" s="214"/>
      <c r="C6" s="214"/>
      <c r="D6" s="214"/>
      <c r="E6" s="11">
        <f t="shared" ref="E6:K6" si="0">SUBTOTAL(9,E4:E5)</f>
        <v>216176</v>
      </c>
      <c r="F6" s="11">
        <f t="shared" si="0"/>
        <v>0</v>
      </c>
      <c r="G6" s="11">
        <f t="shared" si="0"/>
        <v>216176</v>
      </c>
      <c r="H6" s="11">
        <f t="shared" si="0"/>
        <v>0</v>
      </c>
      <c r="I6" s="11">
        <f t="shared" si="0"/>
        <v>0</v>
      </c>
      <c r="J6" s="11">
        <f t="shared" si="0"/>
        <v>0</v>
      </c>
      <c r="K6" s="11">
        <f t="shared" si="0"/>
        <v>216176</v>
      </c>
    </row>
    <row r="7" spans="1:11" s="7" customFormat="1" ht="30" outlineLevel="2" x14ac:dyDescent="0.25">
      <c r="A7" s="152" t="s">
        <v>561</v>
      </c>
      <c r="B7" s="6" t="s">
        <v>562</v>
      </c>
      <c r="C7" s="6">
        <v>382</v>
      </c>
      <c r="D7" s="6" t="s">
        <v>75</v>
      </c>
      <c r="E7" s="9">
        <v>46087</v>
      </c>
      <c r="F7" s="9">
        <v>0</v>
      </c>
      <c r="G7" s="9">
        <v>46087</v>
      </c>
      <c r="H7" s="9">
        <v>0</v>
      </c>
      <c r="I7" s="9">
        <v>0</v>
      </c>
      <c r="J7" s="9">
        <v>0</v>
      </c>
      <c r="K7" s="9">
        <v>46087</v>
      </c>
    </row>
    <row r="8" spans="1:11" s="7" customFormat="1" ht="30" outlineLevel="2" x14ac:dyDescent="0.25">
      <c r="A8" s="152" t="s">
        <v>561</v>
      </c>
      <c r="B8" s="6" t="s">
        <v>562</v>
      </c>
      <c r="C8" s="6">
        <v>382</v>
      </c>
      <c r="D8" s="6" t="s">
        <v>77</v>
      </c>
      <c r="E8" s="9">
        <v>51489</v>
      </c>
      <c r="F8" s="9">
        <v>0</v>
      </c>
      <c r="G8" s="9">
        <v>51489</v>
      </c>
      <c r="H8" s="9">
        <v>0</v>
      </c>
      <c r="I8" s="9">
        <v>0</v>
      </c>
      <c r="J8" s="9">
        <v>0</v>
      </c>
      <c r="K8" s="9">
        <v>51489</v>
      </c>
    </row>
    <row r="9" spans="1:11" s="7" customFormat="1" ht="30" outlineLevel="2" x14ac:dyDescent="0.25">
      <c r="A9" s="152" t="s">
        <v>561</v>
      </c>
      <c r="B9" s="6" t="s">
        <v>562</v>
      </c>
      <c r="C9" s="6">
        <v>382</v>
      </c>
      <c r="D9" s="6" t="s">
        <v>79</v>
      </c>
      <c r="E9" s="9">
        <v>101137</v>
      </c>
      <c r="F9" s="9">
        <v>0</v>
      </c>
      <c r="G9" s="9">
        <v>101137</v>
      </c>
      <c r="H9" s="9">
        <v>0</v>
      </c>
      <c r="I9" s="9">
        <v>0</v>
      </c>
      <c r="J9" s="9">
        <v>0</v>
      </c>
      <c r="K9" s="9">
        <v>101137</v>
      </c>
    </row>
    <row r="10" spans="1:11" s="7" customFormat="1" ht="30" outlineLevel="2" x14ac:dyDescent="0.25">
      <c r="A10" s="152" t="s">
        <v>561</v>
      </c>
      <c r="B10" s="6" t="s">
        <v>562</v>
      </c>
      <c r="C10" s="6">
        <v>382</v>
      </c>
      <c r="D10" s="6" t="s">
        <v>82</v>
      </c>
      <c r="E10" s="9">
        <v>63592</v>
      </c>
      <c r="F10" s="9">
        <v>0</v>
      </c>
      <c r="G10" s="9">
        <v>63592</v>
      </c>
      <c r="H10" s="9">
        <v>0</v>
      </c>
      <c r="I10" s="9">
        <v>0</v>
      </c>
      <c r="J10" s="9">
        <v>0</v>
      </c>
      <c r="K10" s="9">
        <v>63592</v>
      </c>
    </row>
    <row r="11" spans="1:11" s="7" customFormat="1" ht="30" outlineLevel="2" x14ac:dyDescent="0.25">
      <c r="A11" s="152" t="s">
        <v>561</v>
      </c>
      <c r="B11" s="6" t="s">
        <v>562</v>
      </c>
      <c r="C11" s="6">
        <v>382</v>
      </c>
      <c r="D11" s="6" t="s">
        <v>86</v>
      </c>
      <c r="E11" s="9">
        <v>62475</v>
      </c>
      <c r="F11" s="9">
        <v>0</v>
      </c>
      <c r="G11" s="9">
        <v>62475</v>
      </c>
      <c r="H11" s="9">
        <v>0</v>
      </c>
      <c r="I11" s="9">
        <v>0</v>
      </c>
      <c r="J11" s="9">
        <v>0</v>
      </c>
      <c r="K11" s="9">
        <v>62475</v>
      </c>
    </row>
    <row r="12" spans="1:11" s="7" customFormat="1" ht="30" outlineLevel="2" x14ac:dyDescent="0.25">
      <c r="A12" s="152" t="s">
        <v>561</v>
      </c>
      <c r="B12" s="6" t="s">
        <v>562</v>
      </c>
      <c r="C12" s="6">
        <v>382</v>
      </c>
      <c r="D12" s="6" t="s">
        <v>100</v>
      </c>
      <c r="E12" s="9">
        <v>27092</v>
      </c>
      <c r="F12" s="9">
        <v>0</v>
      </c>
      <c r="G12" s="9">
        <v>27092</v>
      </c>
      <c r="H12" s="9">
        <v>0</v>
      </c>
      <c r="I12" s="9">
        <v>0</v>
      </c>
      <c r="J12" s="9">
        <v>0</v>
      </c>
      <c r="K12" s="9">
        <v>27092</v>
      </c>
    </row>
    <row r="13" spans="1:11" s="7" customFormat="1" ht="15.75" customHeight="1" outlineLevel="1" x14ac:dyDescent="0.3">
      <c r="A13" s="236" t="s">
        <v>563</v>
      </c>
      <c r="B13" s="236"/>
      <c r="C13" s="236"/>
      <c r="D13" s="236"/>
      <c r="E13" s="11">
        <f t="shared" ref="E13:K13" si="1">SUBTOTAL(9,E7:E12)</f>
        <v>351872</v>
      </c>
      <c r="F13" s="11">
        <f t="shared" si="1"/>
        <v>0</v>
      </c>
      <c r="G13" s="11">
        <f t="shared" si="1"/>
        <v>351872</v>
      </c>
      <c r="H13" s="11">
        <f t="shared" si="1"/>
        <v>0</v>
      </c>
      <c r="I13" s="11">
        <f t="shared" si="1"/>
        <v>0</v>
      </c>
      <c r="J13" s="11">
        <f t="shared" si="1"/>
        <v>0</v>
      </c>
      <c r="K13" s="11">
        <f t="shared" si="1"/>
        <v>351872</v>
      </c>
    </row>
    <row r="14" spans="1:11" s="7" customFormat="1" ht="30" outlineLevel="2" x14ac:dyDescent="0.25">
      <c r="A14" s="152" t="s">
        <v>564</v>
      </c>
      <c r="B14" s="6" t="s">
        <v>562</v>
      </c>
      <c r="C14" s="6">
        <v>383</v>
      </c>
      <c r="D14" s="6" t="s">
        <v>68</v>
      </c>
      <c r="E14" s="9">
        <v>3521</v>
      </c>
      <c r="F14" s="9">
        <v>0</v>
      </c>
      <c r="G14" s="9">
        <v>3521</v>
      </c>
      <c r="H14" s="9">
        <v>0</v>
      </c>
      <c r="I14" s="9">
        <v>0</v>
      </c>
      <c r="J14" s="9">
        <v>0</v>
      </c>
      <c r="K14" s="9">
        <v>3521</v>
      </c>
    </row>
    <row r="15" spans="1:11" s="7" customFormat="1" ht="30" outlineLevel="2" x14ac:dyDescent="0.25">
      <c r="A15" s="152" t="s">
        <v>564</v>
      </c>
      <c r="B15" s="6" t="s">
        <v>562</v>
      </c>
      <c r="C15" s="6">
        <v>383</v>
      </c>
      <c r="D15" s="6" t="s">
        <v>71</v>
      </c>
      <c r="E15" s="9">
        <v>4727</v>
      </c>
      <c r="F15" s="9">
        <v>0</v>
      </c>
      <c r="G15" s="9">
        <v>4727</v>
      </c>
      <c r="H15" s="9">
        <v>0</v>
      </c>
      <c r="I15" s="9">
        <v>0</v>
      </c>
      <c r="J15" s="9">
        <v>0</v>
      </c>
      <c r="K15" s="9">
        <v>4727</v>
      </c>
    </row>
    <row r="16" spans="1:11" s="7" customFormat="1" ht="30" outlineLevel="2" x14ac:dyDescent="0.25">
      <c r="A16" s="152" t="s">
        <v>564</v>
      </c>
      <c r="B16" s="6" t="s">
        <v>562</v>
      </c>
      <c r="C16" s="6">
        <v>383</v>
      </c>
      <c r="D16" s="6" t="s">
        <v>73</v>
      </c>
      <c r="E16" s="9">
        <v>11123</v>
      </c>
      <c r="F16" s="9">
        <v>0</v>
      </c>
      <c r="G16" s="9">
        <v>11123</v>
      </c>
      <c r="H16" s="9">
        <v>0</v>
      </c>
      <c r="I16" s="9">
        <v>0</v>
      </c>
      <c r="J16" s="9">
        <v>0</v>
      </c>
      <c r="K16" s="9">
        <v>11123</v>
      </c>
    </row>
    <row r="17" spans="1:11" s="7" customFormat="1" ht="30" outlineLevel="2" x14ac:dyDescent="0.25">
      <c r="A17" s="152" t="s">
        <v>564</v>
      </c>
      <c r="B17" s="6" t="s">
        <v>562</v>
      </c>
      <c r="C17" s="6">
        <v>383</v>
      </c>
      <c r="D17" s="6" t="s">
        <v>75</v>
      </c>
      <c r="E17" s="9">
        <v>58989</v>
      </c>
      <c r="F17" s="9">
        <v>0</v>
      </c>
      <c r="G17" s="9">
        <v>58989</v>
      </c>
      <c r="H17" s="9">
        <v>0</v>
      </c>
      <c r="I17" s="9">
        <v>0</v>
      </c>
      <c r="J17" s="9">
        <v>0</v>
      </c>
      <c r="K17" s="9">
        <v>58989</v>
      </c>
    </row>
    <row r="18" spans="1:11" s="7" customFormat="1" ht="30" outlineLevel="2" x14ac:dyDescent="0.25">
      <c r="A18" s="152" t="s">
        <v>564</v>
      </c>
      <c r="B18" s="6" t="s">
        <v>562</v>
      </c>
      <c r="C18" s="6">
        <v>383</v>
      </c>
      <c r="D18" s="6" t="s">
        <v>77</v>
      </c>
      <c r="E18" s="9">
        <v>38777</v>
      </c>
      <c r="F18" s="9">
        <v>0</v>
      </c>
      <c r="G18" s="9">
        <v>38777</v>
      </c>
      <c r="H18" s="9">
        <v>0</v>
      </c>
      <c r="I18" s="9">
        <v>0</v>
      </c>
      <c r="J18" s="9">
        <v>0</v>
      </c>
      <c r="K18" s="9">
        <v>38777</v>
      </c>
    </row>
    <row r="19" spans="1:11" s="7" customFormat="1" ht="30" outlineLevel="2" x14ac:dyDescent="0.25">
      <c r="A19" s="152" t="s">
        <v>564</v>
      </c>
      <c r="B19" s="6" t="s">
        <v>562</v>
      </c>
      <c r="C19" s="6">
        <v>383</v>
      </c>
      <c r="D19" s="6" t="s">
        <v>79</v>
      </c>
      <c r="E19" s="9">
        <v>96393</v>
      </c>
      <c r="F19" s="9">
        <v>0</v>
      </c>
      <c r="G19" s="9">
        <v>96393</v>
      </c>
      <c r="H19" s="9">
        <v>0</v>
      </c>
      <c r="I19" s="9">
        <v>0</v>
      </c>
      <c r="J19" s="9">
        <v>0</v>
      </c>
      <c r="K19" s="9">
        <v>96393</v>
      </c>
    </row>
    <row r="20" spans="1:11" s="7" customFormat="1" ht="30" outlineLevel="2" x14ac:dyDescent="0.25">
      <c r="A20" s="152" t="s">
        <v>564</v>
      </c>
      <c r="B20" s="6" t="s">
        <v>562</v>
      </c>
      <c r="C20" s="6">
        <v>383</v>
      </c>
      <c r="D20" s="6" t="s">
        <v>82</v>
      </c>
      <c r="E20" s="9">
        <v>28899</v>
      </c>
      <c r="F20" s="9">
        <v>0</v>
      </c>
      <c r="G20" s="9">
        <v>28899</v>
      </c>
      <c r="H20" s="9">
        <v>0</v>
      </c>
      <c r="I20" s="9">
        <v>0</v>
      </c>
      <c r="J20" s="9">
        <v>0</v>
      </c>
      <c r="K20" s="9">
        <v>28899</v>
      </c>
    </row>
    <row r="21" spans="1:11" s="7" customFormat="1" ht="30" outlineLevel="2" x14ac:dyDescent="0.25">
      <c r="A21" s="152" t="s">
        <v>564</v>
      </c>
      <c r="B21" s="6" t="s">
        <v>562</v>
      </c>
      <c r="C21" s="6">
        <v>383</v>
      </c>
      <c r="D21" s="6" t="s">
        <v>86</v>
      </c>
      <c r="E21" s="9">
        <v>4316</v>
      </c>
      <c r="F21" s="9">
        <v>0</v>
      </c>
      <c r="G21" s="9">
        <v>4316</v>
      </c>
      <c r="H21" s="9">
        <v>0</v>
      </c>
      <c r="I21" s="9">
        <v>0</v>
      </c>
      <c r="J21" s="9">
        <v>0</v>
      </c>
      <c r="K21" s="9">
        <v>4316</v>
      </c>
    </row>
    <row r="22" spans="1:11" s="7" customFormat="1" ht="15.75" customHeight="1" outlineLevel="1" x14ac:dyDescent="0.3">
      <c r="A22" s="236" t="s">
        <v>565</v>
      </c>
      <c r="B22" s="236"/>
      <c r="C22" s="236"/>
      <c r="D22" s="236"/>
      <c r="E22" s="11">
        <f t="shared" ref="E22:K22" si="2">SUBTOTAL(9,E14:E21)</f>
        <v>246745</v>
      </c>
      <c r="F22" s="11">
        <f t="shared" si="2"/>
        <v>0</v>
      </c>
      <c r="G22" s="11">
        <f t="shared" si="2"/>
        <v>246745</v>
      </c>
      <c r="H22" s="11">
        <f t="shared" si="2"/>
        <v>0</v>
      </c>
      <c r="I22" s="11">
        <f t="shared" si="2"/>
        <v>0</v>
      </c>
      <c r="J22" s="11">
        <f t="shared" si="2"/>
        <v>0</v>
      </c>
      <c r="K22" s="11">
        <f t="shared" si="2"/>
        <v>246745</v>
      </c>
    </row>
    <row r="23" spans="1:11" s="7" customFormat="1" ht="30" outlineLevel="2" x14ac:dyDescent="0.25">
      <c r="A23" s="152" t="s">
        <v>566</v>
      </c>
      <c r="B23" s="6" t="s">
        <v>562</v>
      </c>
      <c r="C23" s="6">
        <v>381</v>
      </c>
      <c r="D23" s="6" t="s">
        <v>71</v>
      </c>
      <c r="E23" s="9">
        <v>5166</v>
      </c>
      <c r="F23" s="9">
        <v>0</v>
      </c>
      <c r="G23" s="9">
        <v>5166</v>
      </c>
      <c r="H23" s="9">
        <v>0</v>
      </c>
      <c r="I23" s="9">
        <v>0</v>
      </c>
      <c r="J23" s="9">
        <v>0</v>
      </c>
      <c r="K23" s="9">
        <v>5166</v>
      </c>
    </row>
    <row r="24" spans="1:11" s="7" customFormat="1" ht="30" outlineLevel="2" x14ac:dyDescent="0.25">
      <c r="A24" s="152" t="s">
        <v>566</v>
      </c>
      <c r="B24" s="6" t="s">
        <v>562</v>
      </c>
      <c r="C24" s="6">
        <v>381</v>
      </c>
      <c r="D24" s="6" t="s">
        <v>73</v>
      </c>
      <c r="E24" s="9">
        <v>10102</v>
      </c>
      <c r="F24" s="9">
        <v>0</v>
      </c>
      <c r="G24" s="9">
        <v>10102</v>
      </c>
      <c r="H24" s="9">
        <v>0</v>
      </c>
      <c r="I24" s="9">
        <v>0</v>
      </c>
      <c r="J24" s="9">
        <v>0</v>
      </c>
      <c r="K24" s="9">
        <v>10102</v>
      </c>
    </row>
    <row r="25" spans="1:11" s="7" customFormat="1" ht="30" outlineLevel="2" x14ac:dyDescent="0.25">
      <c r="A25" s="152" t="s">
        <v>566</v>
      </c>
      <c r="B25" s="6" t="s">
        <v>562</v>
      </c>
      <c r="C25" s="6">
        <v>381</v>
      </c>
      <c r="D25" s="6" t="s">
        <v>75</v>
      </c>
      <c r="E25" s="9">
        <v>27324</v>
      </c>
      <c r="F25" s="9">
        <v>0</v>
      </c>
      <c r="G25" s="9">
        <v>27324</v>
      </c>
      <c r="H25" s="9">
        <v>0</v>
      </c>
      <c r="I25" s="9">
        <v>0</v>
      </c>
      <c r="J25" s="9">
        <v>0</v>
      </c>
      <c r="K25" s="9">
        <v>27324</v>
      </c>
    </row>
    <row r="26" spans="1:11" s="7" customFormat="1" ht="30" outlineLevel="2" x14ac:dyDescent="0.25">
      <c r="A26" s="152" t="s">
        <v>566</v>
      </c>
      <c r="B26" s="6" t="s">
        <v>562</v>
      </c>
      <c r="C26" s="6">
        <v>381</v>
      </c>
      <c r="D26" s="6" t="s">
        <v>77</v>
      </c>
      <c r="E26" s="9">
        <v>18640</v>
      </c>
      <c r="F26" s="9">
        <v>0</v>
      </c>
      <c r="G26" s="9">
        <v>18640</v>
      </c>
      <c r="H26" s="9">
        <v>0</v>
      </c>
      <c r="I26" s="9">
        <v>0</v>
      </c>
      <c r="J26" s="9">
        <v>0</v>
      </c>
      <c r="K26" s="9">
        <v>18640</v>
      </c>
    </row>
    <row r="27" spans="1:11" s="7" customFormat="1" ht="30" outlineLevel="2" x14ac:dyDescent="0.25">
      <c r="A27" s="152" t="s">
        <v>566</v>
      </c>
      <c r="B27" s="6" t="s">
        <v>562</v>
      </c>
      <c r="C27" s="6">
        <v>381</v>
      </c>
      <c r="D27" s="6" t="s">
        <v>79</v>
      </c>
      <c r="E27" s="9">
        <v>5012</v>
      </c>
      <c r="F27" s="9">
        <v>0</v>
      </c>
      <c r="G27" s="9">
        <v>5012</v>
      </c>
      <c r="H27" s="9">
        <v>0</v>
      </c>
      <c r="I27" s="9">
        <v>0</v>
      </c>
      <c r="J27" s="9">
        <v>0</v>
      </c>
      <c r="K27" s="9">
        <v>5012</v>
      </c>
    </row>
    <row r="28" spans="1:11" s="7" customFormat="1" ht="30" outlineLevel="2" x14ac:dyDescent="0.25">
      <c r="A28" s="152" t="s">
        <v>566</v>
      </c>
      <c r="B28" s="6" t="s">
        <v>562</v>
      </c>
      <c r="C28" s="6">
        <v>381</v>
      </c>
      <c r="D28" s="6" t="s">
        <v>86</v>
      </c>
      <c r="E28" s="9">
        <v>94036</v>
      </c>
      <c r="F28" s="9">
        <v>0</v>
      </c>
      <c r="G28" s="9">
        <v>94036</v>
      </c>
      <c r="H28" s="9">
        <v>0</v>
      </c>
      <c r="I28" s="9">
        <v>0</v>
      </c>
      <c r="J28" s="9">
        <v>0</v>
      </c>
      <c r="K28" s="9">
        <v>94036</v>
      </c>
    </row>
    <row r="29" spans="1:11" s="7" customFormat="1" ht="30" outlineLevel="2" x14ac:dyDescent="0.25">
      <c r="A29" s="152" t="s">
        <v>566</v>
      </c>
      <c r="B29" s="6" t="s">
        <v>562</v>
      </c>
      <c r="C29" s="6">
        <v>381</v>
      </c>
      <c r="D29" s="6" t="s">
        <v>100</v>
      </c>
      <c r="E29" s="9">
        <v>271016</v>
      </c>
      <c r="F29" s="9">
        <v>0</v>
      </c>
      <c r="G29" s="9">
        <v>271016</v>
      </c>
      <c r="H29" s="9">
        <v>0</v>
      </c>
      <c r="I29" s="9">
        <v>0</v>
      </c>
      <c r="J29" s="9">
        <v>0</v>
      </c>
      <c r="K29" s="13">
        <v>271016</v>
      </c>
    </row>
    <row r="30" spans="1:11" s="7" customFormat="1" ht="30" outlineLevel="2" x14ac:dyDescent="0.25">
      <c r="A30" s="152" t="s">
        <v>566</v>
      </c>
      <c r="B30" s="6" t="s">
        <v>562</v>
      </c>
      <c r="C30" s="6">
        <v>381</v>
      </c>
      <c r="D30" s="6" t="s">
        <v>136</v>
      </c>
      <c r="E30" s="9">
        <v>17599</v>
      </c>
      <c r="F30" s="9">
        <v>0</v>
      </c>
      <c r="G30" s="9">
        <v>17599</v>
      </c>
      <c r="H30" s="9">
        <v>0</v>
      </c>
      <c r="I30" s="9">
        <v>0</v>
      </c>
      <c r="J30" s="9">
        <v>0</v>
      </c>
      <c r="K30" s="9">
        <v>17599</v>
      </c>
    </row>
    <row r="31" spans="1:11" s="7" customFormat="1" ht="16.5" customHeight="1" outlineLevel="1" x14ac:dyDescent="0.3">
      <c r="A31" s="236" t="s">
        <v>567</v>
      </c>
      <c r="B31" s="236"/>
      <c r="C31" s="236"/>
      <c r="D31" s="236"/>
      <c r="E31" s="11">
        <f t="shared" ref="E31:K31" si="3">SUBTOTAL(9,E23:E30)</f>
        <v>448895</v>
      </c>
      <c r="F31" s="11">
        <f t="shared" si="3"/>
        <v>0</v>
      </c>
      <c r="G31" s="11">
        <f t="shared" si="3"/>
        <v>448895</v>
      </c>
      <c r="H31" s="11">
        <f t="shared" si="3"/>
        <v>0</v>
      </c>
      <c r="I31" s="11">
        <f t="shared" si="3"/>
        <v>0</v>
      </c>
      <c r="J31" s="11">
        <f t="shared" si="3"/>
        <v>0</v>
      </c>
      <c r="K31" s="11">
        <f t="shared" si="3"/>
        <v>448895</v>
      </c>
    </row>
    <row r="32" spans="1:11" s="7" customFormat="1" ht="30" outlineLevel="2" x14ac:dyDescent="0.25">
      <c r="A32" s="152" t="s">
        <v>568</v>
      </c>
      <c r="B32" s="6" t="s">
        <v>562</v>
      </c>
      <c r="C32" s="6">
        <v>384</v>
      </c>
      <c r="D32" s="6" t="s">
        <v>71</v>
      </c>
      <c r="E32" s="9">
        <v>51096</v>
      </c>
      <c r="F32" s="9">
        <v>0</v>
      </c>
      <c r="G32" s="9">
        <v>51096</v>
      </c>
      <c r="H32" s="9">
        <v>0</v>
      </c>
      <c r="I32" s="9">
        <v>0</v>
      </c>
      <c r="J32" s="9">
        <v>0</v>
      </c>
      <c r="K32" s="9">
        <v>51096</v>
      </c>
    </row>
    <row r="33" spans="1:11" s="7" customFormat="1" ht="30" outlineLevel="2" x14ac:dyDescent="0.25">
      <c r="A33" s="152" t="s">
        <v>568</v>
      </c>
      <c r="B33" s="6" t="s">
        <v>562</v>
      </c>
      <c r="C33" s="6">
        <v>384</v>
      </c>
      <c r="D33" s="6" t="s">
        <v>73</v>
      </c>
      <c r="E33" s="9">
        <v>13460</v>
      </c>
      <c r="F33" s="9">
        <v>0</v>
      </c>
      <c r="G33" s="9">
        <v>13460</v>
      </c>
      <c r="H33" s="9">
        <v>0</v>
      </c>
      <c r="I33" s="9">
        <v>0</v>
      </c>
      <c r="J33" s="9">
        <v>0</v>
      </c>
      <c r="K33" s="9">
        <v>13460</v>
      </c>
    </row>
    <row r="34" spans="1:11" s="7" customFormat="1" ht="30" outlineLevel="2" x14ac:dyDescent="0.25">
      <c r="A34" s="152" t="s">
        <v>568</v>
      </c>
      <c r="B34" s="6" t="s">
        <v>562</v>
      </c>
      <c r="C34" s="6">
        <v>384</v>
      </c>
      <c r="D34" s="6" t="s">
        <v>75</v>
      </c>
      <c r="E34" s="9">
        <v>132529</v>
      </c>
      <c r="F34" s="9">
        <v>0</v>
      </c>
      <c r="G34" s="9">
        <v>132529</v>
      </c>
      <c r="H34" s="9">
        <v>0</v>
      </c>
      <c r="I34" s="9">
        <v>0</v>
      </c>
      <c r="J34" s="9">
        <v>0</v>
      </c>
      <c r="K34" s="9">
        <v>132529</v>
      </c>
    </row>
    <row r="35" spans="1:11" s="7" customFormat="1" ht="30" outlineLevel="2" x14ac:dyDescent="0.25">
      <c r="A35" s="152" t="s">
        <v>568</v>
      </c>
      <c r="B35" s="6" t="s">
        <v>562</v>
      </c>
      <c r="C35" s="6">
        <v>384</v>
      </c>
      <c r="D35" s="6" t="s">
        <v>77</v>
      </c>
      <c r="E35" s="9">
        <v>93044</v>
      </c>
      <c r="F35" s="9">
        <v>0</v>
      </c>
      <c r="G35" s="9">
        <v>93044</v>
      </c>
      <c r="H35" s="9">
        <v>0</v>
      </c>
      <c r="I35" s="9">
        <v>0</v>
      </c>
      <c r="J35" s="9">
        <v>0</v>
      </c>
      <c r="K35" s="9">
        <v>93044</v>
      </c>
    </row>
    <row r="36" spans="1:11" s="7" customFormat="1" ht="30" outlineLevel="2" x14ac:dyDescent="0.25">
      <c r="A36" s="152" t="s">
        <v>568</v>
      </c>
      <c r="B36" s="6" t="s">
        <v>562</v>
      </c>
      <c r="C36" s="6">
        <v>384</v>
      </c>
      <c r="D36" s="6" t="s">
        <v>79</v>
      </c>
      <c r="E36" s="9">
        <v>675923</v>
      </c>
      <c r="F36" s="9">
        <v>0</v>
      </c>
      <c r="G36" s="9">
        <v>675923</v>
      </c>
      <c r="H36" s="9">
        <v>0</v>
      </c>
      <c r="I36" s="9">
        <v>0</v>
      </c>
      <c r="J36" s="9">
        <v>0</v>
      </c>
      <c r="K36" s="9">
        <v>675923</v>
      </c>
    </row>
    <row r="37" spans="1:11" s="7" customFormat="1" ht="30" outlineLevel="2" x14ac:dyDescent="0.25">
      <c r="A37" s="152" t="s">
        <v>568</v>
      </c>
      <c r="B37" s="6" t="s">
        <v>562</v>
      </c>
      <c r="C37" s="6">
        <v>384</v>
      </c>
      <c r="D37" s="6" t="s">
        <v>82</v>
      </c>
      <c r="E37" s="9">
        <v>611514</v>
      </c>
      <c r="F37" s="9">
        <v>0</v>
      </c>
      <c r="G37" s="9">
        <v>611514</v>
      </c>
      <c r="H37" s="9">
        <v>0</v>
      </c>
      <c r="I37" s="9">
        <v>0</v>
      </c>
      <c r="J37" s="9">
        <v>0</v>
      </c>
      <c r="K37" s="9">
        <v>611514</v>
      </c>
    </row>
    <row r="38" spans="1:11" s="7" customFormat="1" ht="30" outlineLevel="2" x14ac:dyDescent="0.25">
      <c r="A38" s="152" t="s">
        <v>568</v>
      </c>
      <c r="B38" s="6" t="s">
        <v>562</v>
      </c>
      <c r="C38" s="6">
        <v>384</v>
      </c>
      <c r="D38" s="6" t="s">
        <v>86</v>
      </c>
      <c r="E38" s="9">
        <v>204225</v>
      </c>
      <c r="F38" s="9">
        <v>0</v>
      </c>
      <c r="G38" s="9">
        <v>204225</v>
      </c>
      <c r="H38" s="9">
        <v>0</v>
      </c>
      <c r="I38" s="9">
        <v>0</v>
      </c>
      <c r="J38" s="9">
        <v>0</v>
      </c>
      <c r="K38" s="9">
        <v>204225</v>
      </c>
    </row>
    <row r="39" spans="1:11" s="7" customFormat="1" ht="30" outlineLevel="2" x14ac:dyDescent="0.25">
      <c r="A39" s="152" t="s">
        <v>568</v>
      </c>
      <c r="B39" s="6" t="s">
        <v>562</v>
      </c>
      <c r="C39" s="6">
        <v>384</v>
      </c>
      <c r="D39" s="6" t="s">
        <v>100</v>
      </c>
      <c r="E39" s="9">
        <v>1367</v>
      </c>
      <c r="F39" s="9">
        <v>0</v>
      </c>
      <c r="G39" s="9">
        <v>1367</v>
      </c>
      <c r="H39" s="9">
        <v>0</v>
      </c>
      <c r="I39" s="9">
        <v>0</v>
      </c>
      <c r="J39" s="9">
        <v>0</v>
      </c>
      <c r="K39" s="9">
        <v>1367</v>
      </c>
    </row>
    <row r="40" spans="1:11" s="7" customFormat="1" ht="15.75" customHeight="1" outlineLevel="1" x14ac:dyDescent="0.3">
      <c r="A40" s="236" t="s">
        <v>569</v>
      </c>
      <c r="B40" s="236"/>
      <c r="C40" s="236"/>
      <c r="D40" s="236"/>
      <c r="E40" s="11">
        <f t="shared" ref="E40:K40" si="4">SUBTOTAL(9,E32:E39)</f>
        <v>1783158</v>
      </c>
      <c r="F40" s="11">
        <f t="shared" si="4"/>
        <v>0</v>
      </c>
      <c r="G40" s="11">
        <f t="shared" si="4"/>
        <v>1783158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1783158</v>
      </c>
    </row>
    <row r="41" spans="1:11" s="7" customFormat="1" ht="15" outlineLevel="2" x14ac:dyDescent="0.25">
      <c r="A41" s="7" t="s">
        <v>570</v>
      </c>
      <c r="B41" s="6" t="s">
        <v>571</v>
      </c>
      <c r="C41" s="6">
        <v>310</v>
      </c>
      <c r="D41" s="6" t="s">
        <v>82</v>
      </c>
      <c r="E41" s="9">
        <v>12510525</v>
      </c>
      <c r="F41" s="9">
        <v>0</v>
      </c>
      <c r="G41" s="9">
        <v>12510525</v>
      </c>
      <c r="H41" s="9">
        <v>0</v>
      </c>
      <c r="I41" s="9">
        <v>0</v>
      </c>
      <c r="J41" s="9">
        <v>0</v>
      </c>
      <c r="K41" s="9">
        <v>12510525</v>
      </c>
    </row>
    <row r="42" spans="1:11" s="7" customFormat="1" ht="15" outlineLevel="2" x14ac:dyDescent="0.25">
      <c r="A42" s="7" t="s">
        <v>570</v>
      </c>
      <c r="B42" s="6" t="s">
        <v>571</v>
      </c>
      <c r="C42" s="6">
        <v>310</v>
      </c>
      <c r="D42" s="6" t="s">
        <v>86</v>
      </c>
      <c r="E42" s="9">
        <v>14072419</v>
      </c>
      <c r="F42" s="9">
        <v>0</v>
      </c>
      <c r="G42" s="9">
        <v>14072419</v>
      </c>
      <c r="H42" s="9">
        <v>0</v>
      </c>
      <c r="I42" s="9">
        <v>0</v>
      </c>
      <c r="J42" s="9">
        <v>0</v>
      </c>
      <c r="K42" s="9">
        <v>14072419</v>
      </c>
    </row>
    <row r="43" spans="1:11" s="7" customFormat="1" ht="15" outlineLevel="2" x14ac:dyDescent="0.25">
      <c r="A43" s="7" t="s">
        <v>570</v>
      </c>
      <c r="B43" s="6" t="s">
        <v>571</v>
      </c>
      <c r="C43" s="6">
        <v>310</v>
      </c>
      <c r="D43" s="6" t="s">
        <v>100</v>
      </c>
      <c r="E43" s="9">
        <v>13163033</v>
      </c>
      <c r="F43" s="9">
        <v>0</v>
      </c>
      <c r="G43" s="9">
        <v>13163033</v>
      </c>
      <c r="H43" s="9">
        <v>0</v>
      </c>
      <c r="I43" s="9">
        <v>0</v>
      </c>
      <c r="J43" s="9">
        <v>0</v>
      </c>
      <c r="K43" s="9">
        <v>13163033</v>
      </c>
    </row>
    <row r="44" spans="1:11" s="7" customFormat="1" ht="15" outlineLevel="2" x14ac:dyDescent="0.25">
      <c r="A44" s="7" t="s">
        <v>570</v>
      </c>
      <c r="B44" s="6" t="s">
        <v>571</v>
      </c>
      <c r="C44" s="6">
        <v>310</v>
      </c>
      <c r="D44" s="6" t="s">
        <v>136</v>
      </c>
      <c r="E44" s="9">
        <v>12613074</v>
      </c>
      <c r="F44" s="9">
        <v>0</v>
      </c>
      <c r="G44" s="9">
        <v>12613074</v>
      </c>
      <c r="H44" s="9">
        <v>0</v>
      </c>
      <c r="I44" s="9">
        <v>0</v>
      </c>
      <c r="J44" s="9">
        <v>0</v>
      </c>
      <c r="K44" s="9">
        <v>12613074</v>
      </c>
    </row>
    <row r="45" spans="1:11" s="7" customFormat="1" ht="15" outlineLevel="2" x14ac:dyDescent="0.25">
      <c r="A45" s="7" t="s">
        <v>570</v>
      </c>
      <c r="B45" s="6" t="s">
        <v>571</v>
      </c>
      <c r="C45" s="6">
        <v>310</v>
      </c>
      <c r="D45" s="6" t="s">
        <v>150</v>
      </c>
      <c r="E45" s="9">
        <v>11882424</v>
      </c>
      <c r="F45" s="9">
        <v>0</v>
      </c>
      <c r="G45" s="9">
        <v>11882424</v>
      </c>
      <c r="H45" s="9">
        <v>0</v>
      </c>
      <c r="I45" s="9">
        <v>0</v>
      </c>
      <c r="J45" s="9">
        <v>0</v>
      </c>
      <c r="K45" s="9">
        <v>11882424</v>
      </c>
    </row>
    <row r="46" spans="1:11" s="7" customFormat="1" ht="15" outlineLevel="2" x14ac:dyDescent="0.25">
      <c r="A46" s="7" t="s">
        <v>570</v>
      </c>
      <c r="B46" s="6" t="s">
        <v>571</v>
      </c>
      <c r="C46" s="6">
        <v>310</v>
      </c>
      <c r="D46" s="6" t="s">
        <v>157</v>
      </c>
      <c r="E46" s="9">
        <v>12055843</v>
      </c>
      <c r="F46" s="9">
        <v>0</v>
      </c>
      <c r="G46" s="9">
        <v>12055843</v>
      </c>
      <c r="H46" s="9">
        <v>0</v>
      </c>
      <c r="I46" s="9">
        <v>0</v>
      </c>
      <c r="J46" s="9">
        <v>0</v>
      </c>
      <c r="K46" s="9">
        <v>12055843</v>
      </c>
    </row>
    <row r="47" spans="1:11" s="7" customFormat="1" ht="15" outlineLevel="2" x14ac:dyDescent="0.25">
      <c r="A47" s="7" t="s">
        <v>570</v>
      </c>
      <c r="B47" s="6" t="s">
        <v>571</v>
      </c>
      <c r="C47" s="6">
        <v>310</v>
      </c>
      <c r="D47" s="6" t="s">
        <v>159</v>
      </c>
      <c r="E47" s="9">
        <v>11237355</v>
      </c>
      <c r="F47" s="9">
        <v>0</v>
      </c>
      <c r="G47" s="9">
        <v>11237355</v>
      </c>
      <c r="H47" s="9">
        <v>0</v>
      </c>
      <c r="I47" s="9">
        <v>0</v>
      </c>
      <c r="J47" s="9">
        <v>0</v>
      </c>
      <c r="K47" s="9">
        <v>11237355</v>
      </c>
    </row>
    <row r="48" spans="1:11" s="7" customFormat="1" ht="15" outlineLevel="2" x14ac:dyDescent="0.25">
      <c r="A48" s="7" t="s">
        <v>570</v>
      </c>
      <c r="B48" s="6" t="s">
        <v>571</v>
      </c>
      <c r="C48" s="6">
        <v>310</v>
      </c>
      <c r="D48" s="6" t="s">
        <v>161</v>
      </c>
      <c r="E48" s="9">
        <v>11092273</v>
      </c>
      <c r="F48" s="9">
        <v>0</v>
      </c>
      <c r="G48" s="9">
        <v>11092273</v>
      </c>
      <c r="H48" s="9">
        <v>0</v>
      </c>
      <c r="I48" s="9">
        <v>0</v>
      </c>
      <c r="J48" s="9">
        <v>0</v>
      </c>
      <c r="K48" s="9">
        <v>11092273</v>
      </c>
    </row>
    <row r="49" spans="1:11" s="7" customFormat="1" ht="15" outlineLevel="2" x14ac:dyDescent="0.25">
      <c r="A49" s="7" t="s">
        <v>570</v>
      </c>
      <c r="B49" s="6" t="s">
        <v>571</v>
      </c>
      <c r="C49" s="6">
        <v>310</v>
      </c>
      <c r="D49" s="6" t="s">
        <v>163</v>
      </c>
      <c r="E49" s="9">
        <v>10336932</v>
      </c>
      <c r="F49" s="9">
        <v>0</v>
      </c>
      <c r="G49" s="9">
        <v>10336932</v>
      </c>
      <c r="H49" s="9">
        <v>0</v>
      </c>
      <c r="I49" s="9">
        <v>0</v>
      </c>
      <c r="J49" s="9">
        <v>0</v>
      </c>
      <c r="K49" s="9">
        <v>10336932</v>
      </c>
    </row>
    <row r="50" spans="1:11" s="7" customFormat="1" ht="15" outlineLevel="2" x14ac:dyDescent="0.25">
      <c r="A50" s="7" t="s">
        <v>570</v>
      </c>
      <c r="B50" s="6" t="s">
        <v>571</v>
      </c>
      <c r="C50" s="6">
        <v>310</v>
      </c>
      <c r="D50" s="6" t="s">
        <v>165</v>
      </c>
      <c r="E50" s="9">
        <v>9495360</v>
      </c>
      <c r="F50" s="9">
        <v>0</v>
      </c>
      <c r="G50" s="9">
        <v>9495360</v>
      </c>
      <c r="H50" s="9">
        <v>0</v>
      </c>
      <c r="I50" s="9">
        <v>0</v>
      </c>
      <c r="J50" s="9">
        <v>0</v>
      </c>
      <c r="K50" s="9">
        <v>9495360</v>
      </c>
    </row>
    <row r="51" spans="1:11" s="7" customFormat="1" ht="15" outlineLevel="2" x14ac:dyDescent="0.25">
      <c r="A51" s="7" t="s">
        <v>570</v>
      </c>
      <c r="B51" s="6" t="s">
        <v>571</v>
      </c>
      <c r="C51" s="6">
        <v>310</v>
      </c>
      <c r="D51" s="6" t="s">
        <v>167</v>
      </c>
      <c r="E51" s="9">
        <v>9060815</v>
      </c>
      <c r="F51" s="9">
        <v>0</v>
      </c>
      <c r="G51" s="9">
        <v>9060815</v>
      </c>
      <c r="H51" s="9">
        <v>0</v>
      </c>
      <c r="I51" s="9">
        <v>0</v>
      </c>
      <c r="J51" s="9">
        <v>0</v>
      </c>
      <c r="K51" s="9">
        <v>9060815</v>
      </c>
    </row>
    <row r="52" spans="1:11" s="7" customFormat="1" ht="15.75" customHeight="1" outlineLevel="1" x14ac:dyDescent="0.3">
      <c r="A52" s="214" t="s">
        <v>572</v>
      </c>
      <c r="B52" s="214"/>
      <c r="C52" s="214"/>
      <c r="D52" s="214"/>
      <c r="E52" s="11">
        <f t="shared" ref="E52:K52" si="5">SUBTOTAL(9,E41:E51)</f>
        <v>127520053</v>
      </c>
      <c r="F52" s="11">
        <f t="shared" si="5"/>
        <v>0</v>
      </c>
      <c r="G52" s="11">
        <f t="shared" si="5"/>
        <v>127520053</v>
      </c>
      <c r="H52" s="11">
        <f t="shared" si="5"/>
        <v>0</v>
      </c>
      <c r="I52" s="11">
        <f t="shared" si="5"/>
        <v>0</v>
      </c>
      <c r="J52" s="11">
        <f t="shared" si="5"/>
        <v>0</v>
      </c>
      <c r="K52" s="11">
        <f t="shared" si="5"/>
        <v>127520053</v>
      </c>
    </row>
    <row r="53" spans="1:11" s="7" customFormat="1" ht="15" outlineLevel="2" x14ac:dyDescent="0.25">
      <c r="A53" s="7" t="s">
        <v>573</v>
      </c>
      <c r="B53" s="6" t="s">
        <v>574</v>
      </c>
      <c r="C53" s="6">
        <v>306</v>
      </c>
      <c r="D53" s="6" t="s">
        <v>86</v>
      </c>
      <c r="E53" s="9">
        <v>57816</v>
      </c>
      <c r="F53" s="9">
        <v>0</v>
      </c>
      <c r="G53" s="9">
        <v>57816</v>
      </c>
      <c r="H53" s="9">
        <v>0</v>
      </c>
      <c r="I53" s="9">
        <v>0</v>
      </c>
      <c r="J53" s="9">
        <v>0</v>
      </c>
      <c r="K53" s="9">
        <v>57816</v>
      </c>
    </row>
    <row r="54" spans="1:11" s="7" customFormat="1" ht="15" outlineLevel="2" x14ac:dyDescent="0.25">
      <c r="A54" s="7" t="s">
        <v>573</v>
      </c>
      <c r="B54" s="6" t="s">
        <v>574</v>
      </c>
      <c r="C54" s="6">
        <v>306</v>
      </c>
      <c r="D54" s="6" t="s">
        <v>100</v>
      </c>
      <c r="E54" s="9">
        <v>297792</v>
      </c>
      <c r="F54" s="9">
        <v>0</v>
      </c>
      <c r="G54" s="9">
        <v>297792</v>
      </c>
      <c r="H54" s="9">
        <v>0</v>
      </c>
      <c r="I54" s="9">
        <v>0</v>
      </c>
      <c r="J54" s="9">
        <v>0</v>
      </c>
      <c r="K54" s="9">
        <v>297792</v>
      </c>
    </row>
    <row r="55" spans="1:11" s="7" customFormat="1" ht="15" outlineLevel="2" x14ac:dyDescent="0.25">
      <c r="A55" s="7" t="s">
        <v>573</v>
      </c>
      <c r="B55" s="6" t="s">
        <v>574</v>
      </c>
      <c r="C55" s="6">
        <v>306</v>
      </c>
      <c r="D55" s="6" t="s">
        <v>136</v>
      </c>
      <c r="E55" s="9">
        <v>263698</v>
      </c>
      <c r="F55" s="9">
        <v>0</v>
      </c>
      <c r="G55" s="9">
        <v>263698</v>
      </c>
      <c r="H55" s="9">
        <v>0</v>
      </c>
      <c r="I55" s="9">
        <v>0</v>
      </c>
      <c r="J55" s="9">
        <v>0</v>
      </c>
      <c r="K55" s="9">
        <v>263698</v>
      </c>
    </row>
    <row r="56" spans="1:11" s="7" customFormat="1" ht="15" outlineLevel="2" x14ac:dyDescent="0.25">
      <c r="A56" s="7" t="s">
        <v>573</v>
      </c>
      <c r="B56" s="6" t="s">
        <v>574</v>
      </c>
      <c r="C56" s="6">
        <v>306</v>
      </c>
      <c r="D56" s="6" t="s">
        <v>150</v>
      </c>
      <c r="E56" s="9">
        <v>275387</v>
      </c>
      <c r="F56" s="9">
        <v>0</v>
      </c>
      <c r="G56" s="9">
        <v>275387</v>
      </c>
      <c r="H56" s="9">
        <v>0</v>
      </c>
      <c r="I56" s="9">
        <v>0</v>
      </c>
      <c r="J56" s="9">
        <v>0</v>
      </c>
      <c r="K56" s="9">
        <v>275387</v>
      </c>
    </row>
    <row r="57" spans="1:11" s="7" customFormat="1" ht="15" outlineLevel="2" x14ac:dyDescent="0.25">
      <c r="A57" s="7" t="s">
        <v>573</v>
      </c>
      <c r="B57" s="6" t="s">
        <v>574</v>
      </c>
      <c r="C57" s="6">
        <v>306</v>
      </c>
      <c r="D57" s="6" t="s">
        <v>157</v>
      </c>
      <c r="E57" s="9">
        <v>253715</v>
      </c>
      <c r="F57" s="9">
        <v>0</v>
      </c>
      <c r="G57" s="9">
        <v>253715</v>
      </c>
      <c r="H57" s="9">
        <v>0</v>
      </c>
      <c r="I57" s="9">
        <v>0</v>
      </c>
      <c r="J57" s="9">
        <v>0</v>
      </c>
      <c r="K57" s="9">
        <v>253715</v>
      </c>
    </row>
    <row r="58" spans="1:11" s="7" customFormat="1" ht="15" outlineLevel="2" x14ac:dyDescent="0.25">
      <c r="A58" s="7" t="s">
        <v>573</v>
      </c>
      <c r="B58" s="6" t="s">
        <v>574</v>
      </c>
      <c r="C58" s="6">
        <v>306</v>
      </c>
      <c r="D58" s="6" t="s">
        <v>159</v>
      </c>
      <c r="E58" s="9">
        <v>228442</v>
      </c>
      <c r="F58" s="9">
        <v>0</v>
      </c>
      <c r="G58" s="9">
        <v>228442</v>
      </c>
      <c r="H58" s="9">
        <v>0</v>
      </c>
      <c r="I58" s="9">
        <v>0</v>
      </c>
      <c r="J58" s="9">
        <v>0</v>
      </c>
      <c r="K58" s="9">
        <v>228442</v>
      </c>
    </row>
    <row r="59" spans="1:11" s="7" customFormat="1" ht="15" outlineLevel="2" x14ac:dyDescent="0.25">
      <c r="A59" s="7" t="s">
        <v>573</v>
      </c>
      <c r="B59" s="6" t="s">
        <v>574</v>
      </c>
      <c r="C59" s="6">
        <v>306</v>
      </c>
      <c r="D59" s="6" t="s">
        <v>161</v>
      </c>
      <c r="E59" s="9">
        <v>222536</v>
      </c>
      <c r="F59" s="9">
        <v>0</v>
      </c>
      <c r="G59" s="9">
        <v>222536</v>
      </c>
      <c r="H59" s="9">
        <v>0</v>
      </c>
      <c r="I59" s="9">
        <v>0</v>
      </c>
      <c r="J59" s="9">
        <v>0</v>
      </c>
      <c r="K59" s="9">
        <v>222536</v>
      </c>
    </row>
    <row r="60" spans="1:11" s="7" customFormat="1" ht="15" outlineLevel="2" x14ac:dyDescent="0.25">
      <c r="A60" s="7" t="s">
        <v>573</v>
      </c>
      <c r="B60" s="6" t="s">
        <v>574</v>
      </c>
      <c r="C60" s="6">
        <v>306</v>
      </c>
      <c r="D60" s="6" t="s">
        <v>163</v>
      </c>
      <c r="E60" s="9">
        <v>198432</v>
      </c>
      <c r="F60" s="9">
        <v>0</v>
      </c>
      <c r="G60" s="9">
        <v>198432</v>
      </c>
      <c r="H60" s="9">
        <v>0</v>
      </c>
      <c r="I60" s="9">
        <v>0</v>
      </c>
      <c r="J60" s="9">
        <v>0</v>
      </c>
      <c r="K60" s="9">
        <v>198432</v>
      </c>
    </row>
    <row r="61" spans="1:11" s="7" customFormat="1" ht="15" outlineLevel="2" x14ac:dyDescent="0.25">
      <c r="A61" s="7" t="s">
        <v>573</v>
      </c>
      <c r="B61" s="6" t="s">
        <v>574</v>
      </c>
      <c r="C61" s="6">
        <v>306</v>
      </c>
      <c r="D61" s="6" t="s">
        <v>165</v>
      </c>
      <c r="E61" s="9">
        <v>159800</v>
      </c>
      <c r="F61" s="9">
        <v>0</v>
      </c>
      <c r="G61" s="9">
        <v>159800</v>
      </c>
      <c r="H61" s="9">
        <v>0</v>
      </c>
      <c r="I61" s="9">
        <v>0</v>
      </c>
      <c r="J61" s="9">
        <v>0</v>
      </c>
      <c r="K61" s="9">
        <v>159800</v>
      </c>
    </row>
    <row r="62" spans="1:11" s="7" customFormat="1" ht="15" outlineLevel="2" x14ac:dyDescent="0.25">
      <c r="A62" s="7" t="s">
        <v>573</v>
      </c>
      <c r="B62" s="6" t="s">
        <v>574</v>
      </c>
      <c r="C62" s="6">
        <v>306</v>
      </c>
      <c r="D62" s="6" t="s">
        <v>167</v>
      </c>
      <c r="E62" s="9">
        <v>51990</v>
      </c>
      <c r="F62" s="9">
        <v>0</v>
      </c>
      <c r="G62" s="9">
        <v>51990</v>
      </c>
      <c r="H62" s="9">
        <v>0</v>
      </c>
      <c r="I62" s="9">
        <v>0</v>
      </c>
      <c r="J62" s="9">
        <v>0</v>
      </c>
      <c r="K62" s="9">
        <v>51990</v>
      </c>
    </row>
    <row r="63" spans="1:11" s="7" customFormat="1" outlineLevel="1" x14ac:dyDescent="0.3">
      <c r="A63" s="214" t="s">
        <v>575</v>
      </c>
      <c r="B63" s="214"/>
      <c r="C63" s="214"/>
      <c r="D63" s="214"/>
      <c r="E63" s="11">
        <f t="shared" ref="E63:K63" si="6">SUBTOTAL(9,E53:E62)</f>
        <v>2009608</v>
      </c>
      <c r="F63" s="11">
        <f t="shared" si="6"/>
        <v>0</v>
      </c>
      <c r="G63" s="11">
        <f t="shared" si="6"/>
        <v>2009608</v>
      </c>
      <c r="H63" s="11">
        <f t="shared" si="6"/>
        <v>0</v>
      </c>
      <c r="I63" s="11">
        <f t="shared" si="6"/>
        <v>0</v>
      </c>
      <c r="J63" s="11">
        <f t="shared" si="6"/>
        <v>0</v>
      </c>
      <c r="K63" s="11">
        <f t="shared" si="6"/>
        <v>2009608</v>
      </c>
    </row>
    <row r="64" spans="1:11" s="7" customFormat="1" ht="15" outlineLevel="2" x14ac:dyDescent="0.25">
      <c r="A64" s="7" t="s">
        <v>576</v>
      </c>
      <c r="B64" s="6" t="s">
        <v>577</v>
      </c>
      <c r="C64" s="6">
        <v>387</v>
      </c>
      <c r="D64" s="6" t="s">
        <v>54</v>
      </c>
      <c r="E64" s="9">
        <v>26572</v>
      </c>
      <c r="F64" s="9">
        <v>0</v>
      </c>
      <c r="G64" s="9">
        <v>26572</v>
      </c>
      <c r="H64" s="9">
        <v>0</v>
      </c>
      <c r="I64" s="9">
        <v>0</v>
      </c>
      <c r="J64" s="9">
        <v>0</v>
      </c>
      <c r="K64" s="9">
        <v>26572</v>
      </c>
    </row>
    <row r="65" spans="1:11" s="7" customFormat="1" outlineLevel="1" x14ac:dyDescent="0.3">
      <c r="A65" s="214" t="s">
        <v>578</v>
      </c>
      <c r="B65" s="214"/>
      <c r="C65" s="214"/>
      <c r="D65" s="214"/>
      <c r="E65" s="11">
        <f t="shared" ref="E65:K65" si="7">SUBTOTAL(9,E64:E64)</f>
        <v>26572</v>
      </c>
      <c r="F65" s="11">
        <f t="shared" si="7"/>
        <v>0</v>
      </c>
      <c r="G65" s="11">
        <f t="shared" si="7"/>
        <v>26572</v>
      </c>
      <c r="H65" s="11">
        <f t="shared" si="7"/>
        <v>0</v>
      </c>
      <c r="I65" s="11">
        <f t="shared" si="7"/>
        <v>0</v>
      </c>
      <c r="J65" s="11">
        <f t="shared" si="7"/>
        <v>0</v>
      </c>
      <c r="K65" s="11">
        <f t="shared" si="7"/>
        <v>26572</v>
      </c>
    </row>
    <row r="66" spans="1:11" s="7" customFormat="1" ht="15" outlineLevel="2" x14ac:dyDescent="0.25">
      <c r="A66" s="7" t="s">
        <v>579</v>
      </c>
      <c r="B66" s="6" t="s">
        <v>580</v>
      </c>
      <c r="C66" s="6">
        <v>322</v>
      </c>
      <c r="D66" s="6" t="s">
        <v>79</v>
      </c>
      <c r="E66" s="9">
        <v>1007989</v>
      </c>
      <c r="F66" s="9">
        <v>0</v>
      </c>
      <c r="G66" s="9">
        <v>1007989</v>
      </c>
      <c r="H66" s="9">
        <v>0</v>
      </c>
      <c r="I66" s="9">
        <v>0</v>
      </c>
      <c r="J66" s="9">
        <v>0</v>
      </c>
      <c r="K66" s="9">
        <v>1007989</v>
      </c>
    </row>
    <row r="67" spans="1:11" s="7" customFormat="1" ht="15" outlineLevel="2" x14ac:dyDescent="0.25">
      <c r="A67" s="7" t="s">
        <v>579</v>
      </c>
      <c r="B67" s="6" t="s">
        <v>580</v>
      </c>
      <c r="C67" s="6">
        <v>322</v>
      </c>
      <c r="D67" s="6" t="s">
        <v>82</v>
      </c>
      <c r="E67" s="9">
        <v>1255634</v>
      </c>
      <c r="F67" s="9">
        <v>0</v>
      </c>
      <c r="G67" s="9">
        <v>1255634</v>
      </c>
      <c r="H67" s="9">
        <v>0</v>
      </c>
      <c r="I67" s="9">
        <v>0</v>
      </c>
      <c r="J67" s="9">
        <v>0</v>
      </c>
      <c r="K67" s="9">
        <v>1255634</v>
      </c>
    </row>
    <row r="68" spans="1:11" s="7" customFormat="1" ht="15" outlineLevel="2" x14ac:dyDescent="0.25">
      <c r="A68" s="7" t="s">
        <v>579</v>
      </c>
      <c r="B68" s="6" t="s">
        <v>580</v>
      </c>
      <c r="C68" s="6">
        <v>322</v>
      </c>
      <c r="D68" s="6" t="s">
        <v>86</v>
      </c>
      <c r="E68" s="9">
        <v>1272627</v>
      </c>
      <c r="F68" s="9">
        <v>0</v>
      </c>
      <c r="G68" s="9">
        <v>1272627</v>
      </c>
      <c r="H68" s="9">
        <v>0</v>
      </c>
      <c r="I68" s="9">
        <v>0</v>
      </c>
      <c r="J68" s="9">
        <v>0</v>
      </c>
      <c r="K68" s="9">
        <v>1272627</v>
      </c>
    </row>
    <row r="69" spans="1:11" s="7" customFormat="1" ht="15" outlineLevel="2" x14ac:dyDescent="0.25">
      <c r="A69" s="7" t="s">
        <v>579</v>
      </c>
      <c r="B69" s="6" t="s">
        <v>580</v>
      </c>
      <c r="C69" s="6">
        <v>322</v>
      </c>
      <c r="D69" s="6" t="s">
        <v>100</v>
      </c>
      <c r="E69" s="9">
        <v>1083952</v>
      </c>
      <c r="F69" s="9">
        <v>0</v>
      </c>
      <c r="G69" s="9">
        <v>1083952</v>
      </c>
      <c r="H69" s="9">
        <v>0</v>
      </c>
      <c r="I69" s="9">
        <v>0</v>
      </c>
      <c r="J69" s="9">
        <v>0</v>
      </c>
      <c r="K69" s="9">
        <v>1083952</v>
      </c>
    </row>
    <row r="70" spans="1:11" s="7" customFormat="1" ht="15" outlineLevel="2" x14ac:dyDescent="0.25">
      <c r="A70" s="7" t="s">
        <v>579</v>
      </c>
      <c r="B70" s="6" t="s">
        <v>580</v>
      </c>
      <c r="C70" s="6">
        <v>322</v>
      </c>
      <c r="D70" s="6" t="s">
        <v>136</v>
      </c>
      <c r="E70" s="9">
        <v>1106027</v>
      </c>
      <c r="F70" s="9">
        <v>0</v>
      </c>
      <c r="G70" s="9">
        <v>1106027</v>
      </c>
      <c r="H70" s="9">
        <v>0</v>
      </c>
      <c r="I70" s="9">
        <v>0</v>
      </c>
      <c r="J70" s="9">
        <v>0</v>
      </c>
      <c r="K70" s="9">
        <v>1106027</v>
      </c>
    </row>
    <row r="71" spans="1:11" s="7" customFormat="1" ht="15" outlineLevel="2" x14ac:dyDescent="0.25">
      <c r="A71" s="7" t="s">
        <v>579</v>
      </c>
      <c r="B71" s="6" t="s">
        <v>580</v>
      </c>
      <c r="C71" s="6">
        <v>322</v>
      </c>
      <c r="D71" s="6" t="s">
        <v>150</v>
      </c>
      <c r="E71" s="9">
        <v>1058326</v>
      </c>
      <c r="F71" s="9">
        <v>0</v>
      </c>
      <c r="G71" s="9">
        <v>1058326</v>
      </c>
      <c r="H71" s="9">
        <v>0</v>
      </c>
      <c r="I71" s="9">
        <v>0</v>
      </c>
      <c r="J71" s="9">
        <v>0</v>
      </c>
      <c r="K71" s="9">
        <v>1058326</v>
      </c>
    </row>
    <row r="72" spans="1:11" s="7" customFormat="1" ht="15" outlineLevel="2" x14ac:dyDescent="0.25">
      <c r="A72" s="7" t="s">
        <v>579</v>
      </c>
      <c r="B72" s="6" t="s">
        <v>580</v>
      </c>
      <c r="C72" s="6">
        <v>322</v>
      </c>
      <c r="D72" s="6" t="s">
        <v>157</v>
      </c>
      <c r="E72" s="9">
        <v>983574</v>
      </c>
      <c r="F72" s="9">
        <v>0</v>
      </c>
      <c r="G72" s="9">
        <v>983574</v>
      </c>
      <c r="H72" s="9">
        <v>0</v>
      </c>
      <c r="I72" s="9">
        <v>0</v>
      </c>
      <c r="J72" s="9">
        <v>0</v>
      </c>
      <c r="K72" s="9">
        <v>983574</v>
      </c>
    </row>
    <row r="73" spans="1:11" s="7" customFormat="1" ht="15" outlineLevel="2" x14ac:dyDescent="0.25">
      <c r="A73" s="7" t="s">
        <v>579</v>
      </c>
      <c r="B73" s="6" t="s">
        <v>580</v>
      </c>
      <c r="C73" s="6">
        <v>322</v>
      </c>
      <c r="D73" s="6" t="s">
        <v>159</v>
      </c>
      <c r="E73" s="9">
        <v>963520</v>
      </c>
      <c r="F73" s="9">
        <v>0</v>
      </c>
      <c r="G73" s="9">
        <v>963520</v>
      </c>
      <c r="H73" s="9">
        <v>0</v>
      </c>
      <c r="I73" s="9">
        <v>0</v>
      </c>
      <c r="J73" s="9">
        <v>0</v>
      </c>
      <c r="K73" s="9">
        <v>963520</v>
      </c>
    </row>
    <row r="74" spans="1:11" s="7" customFormat="1" ht="15" outlineLevel="2" x14ac:dyDescent="0.25">
      <c r="A74" s="7" t="s">
        <v>579</v>
      </c>
      <c r="B74" s="6" t="s">
        <v>580</v>
      </c>
      <c r="C74" s="6">
        <v>322</v>
      </c>
      <c r="D74" s="6" t="s">
        <v>161</v>
      </c>
      <c r="E74" s="9">
        <v>902976</v>
      </c>
      <c r="F74" s="9">
        <v>0</v>
      </c>
      <c r="G74" s="9">
        <v>902976</v>
      </c>
      <c r="H74" s="9">
        <v>0</v>
      </c>
      <c r="I74" s="9">
        <v>0</v>
      </c>
      <c r="J74" s="9">
        <v>0</v>
      </c>
      <c r="K74" s="9">
        <v>902976</v>
      </c>
    </row>
    <row r="75" spans="1:11" s="7" customFormat="1" ht="15" outlineLevel="2" x14ac:dyDescent="0.25">
      <c r="A75" s="7" t="s">
        <v>579</v>
      </c>
      <c r="B75" s="6" t="s">
        <v>580</v>
      </c>
      <c r="C75" s="6">
        <v>322</v>
      </c>
      <c r="D75" s="6" t="s">
        <v>163</v>
      </c>
      <c r="E75" s="9">
        <v>947582</v>
      </c>
      <c r="F75" s="9">
        <v>0</v>
      </c>
      <c r="G75" s="9">
        <v>947582</v>
      </c>
      <c r="H75" s="9">
        <v>0</v>
      </c>
      <c r="I75" s="9">
        <v>0</v>
      </c>
      <c r="J75" s="9">
        <v>0</v>
      </c>
      <c r="K75" s="9">
        <v>947582</v>
      </c>
    </row>
    <row r="76" spans="1:11" s="7" customFormat="1" ht="15" outlineLevel="2" x14ac:dyDescent="0.25">
      <c r="A76" s="7" t="s">
        <v>579</v>
      </c>
      <c r="B76" s="6" t="s">
        <v>580</v>
      </c>
      <c r="C76" s="6">
        <v>322</v>
      </c>
      <c r="D76" s="6" t="s">
        <v>165</v>
      </c>
      <c r="E76" s="9">
        <v>876657</v>
      </c>
      <c r="F76" s="9">
        <v>0</v>
      </c>
      <c r="G76" s="9">
        <v>876657</v>
      </c>
      <c r="H76" s="9">
        <v>0</v>
      </c>
      <c r="I76" s="9">
        <v>0</v>
      </c>
      <c r="J76" s="9">
        <v>0</v>
      </c>
      <c r="K76" s="9">
        <v>876657</v>
      </c>
    </row>
    <row r="77" spans="1:11" s="7" customFormat="1" ht="15" outlineLevel="2" x14ac:dyDescent="0.25">
      <c r="A77" s="7" t="s">
        <v>579</v>
      </c>
      <c r="B77" s="6" t="s">
        <v>580</v>
      </c>
      <c r="C77" s="6">
        <v>322</v>
      </c>
      <c r="D77" s="6" t="s">
        <v>167</v>
      </c>
      <c r="E77" s="9">
        <v>468430</v>
      </c>
      <c r="F77" s="9">
        <v>0</v>
      </c>
      <c r="G77" s="9">
        <v>468430</v>
      </c>
      <c r="H77" s="9">
        <v>0</v>
      </c>
      <c r="I77" s="9">
        <v>0</v>
      </c>
      <c r="J77" s="9">
        <v>0</v>
      </c>
      <c r="K77" s="9">
        <v>468430</v>
      </c>
    </row>
    <row r="78" spans="1:11" s="7" customFormat="1" outlineLevel="1" x14ac:dyDescent="0.3">
      <c r="A78" s="214" t="s">
        <v>581</v>
      </c>
      <c r="B78" s="214"/>
      <c r="C78" s="214"/>
      <c r="D78" s="214"/>
      <c r="E78" s="11">
        <f t="shared" ref="E78:K78" si="8">SUBTOTAL(9,E66:E77)</f>
        <v>11927294</v>
      </c>
      <c r="F78" s="11">
        <f t="shared" si="8"/>
        <v>0</v>
      </c>
      <c r="G78" s="11">
        <f t="shared" si="8"/>
        <v>11927294</v>
      </c>
      <c r="H78" s="11">
        <f t="shared" si="8"/>
        <v>0</v>
      </c>
      <c r="I78" s="11">
        <f t="shared" si="8"/>
        <v>0</v>
      </c>
      <c r="J78" s="11">
        <f t="shared" si="8"/>
        <v>0</v>
      </c>
      <c r="K78" s="11">
        <f t="shared" si="8"/>
        <v>11927294</v>
      </c>
    </row>
    <row r="79" spans="1:11" s="7" customFormat="1" ht="15" outlineLevel="2" x14ac:dyDescent="0.25">
      <c r="A79" s="7" t="s">
        <v>582</v>
      </c>
      <c r="B79" s="6" t="s">
        <v>583</v>
      </c>
      <c r="C79" s="6">
        <v>293</v>
      </c>
      <c r="D79" s="6" t="s">
        <v>100</v>
      </c>
      <c r="E79" s="9">
        <v>4732</v>
      </c>
      <c r="F79" s="9">
        <v>0</v>
      </c>
      <c r="G79" s="9">
        <v>4732</v>
      </c>
      <c r="H79" s="9">
        <v>0</v>
      </c>
      <c r="I79" s="9">
        <v>0</v>
      </c>
      <c r="J79" s="9">
        <v>0</v>
      </c>
      <c r="K79" s="9">
        <v>4732</v>
      </c>
    </row>
    <row r="80" spans="1:11" s="7" customFormat="1" ht="15" outlineLevel="2" x14ac:dyDescent="0.25">
      <c r="A80" s="7" t="s">
        <v>582</v>
      </c>
      <c r="B80" s="6" t="s">
        <v>583</v>
      </c>
      <c r="C80" s="6">
        <v>293</v>
      </c>
      <c r="D80" s="6" t="s">
        <v>136</v>
      </c>
      <c r="E80" s="9">
        <v>31906</v>
      </c>
      <c r="F80" s="9">
        <v>0</v>
      </c>
      <c r="G80" s="9">
        <v>31906</v>
      </c>
      <c r="H80" s="9">
        <v>0</v>
      </c>
      <c r="I80" s="9">
        <v>0</v>
      </c>
      <c r="J80" s="9">
        <v>0</v>
      </c>
      <c r="K80" s="9">
        <v>31906</v>
      </c>
    </row>
    <row r="81" spans="1:11" s="7" customFormat="1" ht="15" outlineLevel="2" x14ac:dyDescent="0.25">
      <c r="A81" s="7" t="s">
        <v>582</v>
      </c>
      <c r="B81" s="6" t="s">
        <v>583</v>
      </c>
      <c r="C81" s="6">
        <v>293</v>
      </c>
      <c r="D81" s="6" t="s">
        <v>150</v>
      </c>
      <c r="E81" s="9">
        <v>27775</v>
      </c>
      <c r="F81" s="9">
        <v>0</v>
      </c>
      <c r="G81" s="9">
        <v>27775</v>
      </c>
      <c r="H81" s="9">
        <v>0</v>
      </c>
      <c r="I81" s="9">
        <v>0</v>
      </c>
      <c r="J81" s="9">
        <v>0</v>
      </c>
      <c r="K81" s="9">
        <v>27775</v>
      </c>
    </row>
    <row r="82" spans="1:11" s="7" customFormat="1" ht="15" outlineLevel="2" x14ac:dyDescent="0.25">
      <c r="A82" s="7" t="s">
        <v>582</v>
      </c>
      <c r="B82" s="6" t="s">
        <v>583</v>
      </c>
      <c r="C82" s="6">
        <v>293</v>
      </c>
      <c r="D82" s="6" t="s">
        <v>157</v>
      </c>
      <c r="E82" s="9">
        <v>17343</v>
      </c>
      <c r="F82" s="9">
        <v>0</v>
      </c>
      <c r="G82" s="9">
        <v>17343</v>
      </c>
      <c r="H82" s="9">
        <v>0</v>
      </c>
      <c r="I82" s="9">
        <v>0</v>
      </c>
      <c r="J82" s="9">
        <v>0</v>
      </c>
      <c r="K82" s="9">
        <v>17343</v>
      </c>
    </row>
    <row r="83" spans="1:11" s="7" customFormat="1" ht="15" outlineLevel="2" x14ac:dyDescent="0.25">
      <c r="A83" s="7" t="s">
        <v>582</v>
      </c>
      <c r="B83" s="6" t="s">
        <v>583</v>
      </c>
      <c r="C83" s="6">
        <v>293</v>
      </c>
      <c r="D83" s="6" t="s">
        <v>159</v>
      </c>
      <c r="E83" s="9">
        <v>14818</v>
      </c>
      <c r="F83" s="9">
        <v>0</v>
      </c>
      <c r="G83" s="9">
        <v>14818</v>
      </c>
      <c r="H83" s="9">
        <v>0</v>
      </c>
      <c r="I83" s="9">
        <v>0</v>
      </c>
      <c r="J83" s="9">
        <v>0</v>
      </c>
      <c r="K83" s="9">
        <v>14818</v>
      </c>
    </row>
    <row r="84" spans="1:11" s="7" customFormat="1" ht="15" outlineLevel="2" x14ac:dyDescent="0.25">
      <c r="A84" s="7" t="s">
        <v>582</v>
      </c>
      <c r="B84" s="6" t="s">
        <v>583</v>
      </c>
      <c r="C84" s="6">
        <v>293</v>
      </c>
      <c r="D84" s="6" t="s">
        <v>161</v>
      </c>
      <c r="E84" s="9">
        <v>9385</v>
      </c>
      <c r="F84" s="9">
        <v>0</v>
      </c>
      <c r="G84" s="9">
        <v>9385</v>
      </c>
      <c r="H84" s="9">
        <v>0</v>
      </c>
      <c r="I84" s="9">
        <v>0</v>
      </c>
      <c r="J84" s="9">
        <v>0</v>
      </c>
      <c r="K84" s="9">
        <v>9385</v>
      </c>
    </row>
    <row r="85" spans="1:11" s="7" customFormat="1" ht="15" outlineLevel="2" x14ac:dyDescent="0.25">
      <c r="A85" s="7" t="s">
        <v>582</v>
      </c>
      <c r="B85" s="6" t="s">
        <v>583</v>
      </c>
      <c r="C85" s="6">
        <v>293</v>
      </c>
      <c r="D85" s="6" t="s">
        <v>163</v>
      </c>
      <c r="E85" s="9">
        <v>10431</v>
      </c>
      <c r="F85" s="9">
        <v>0</v>
      </c>
      <c r="G85" s="9">
        <v>10431</v>
      </c>
      <c r="H85" s="9">
        <v>0</v>
      </c>
      <c r="I85" s="9">
        <v>0</v>
      </c>
      <c r="J85" s="9">
        <v>0</v>
      </c>
      <c r="K85" s="9">
        <v>10431</v>
      </c>
    </row>
    <row r="86" spans="1:11" s="7" customFormat="1" ht="15" outlineLevel="2" x14ac:dyDescent="0.25">
      <c r="A86" s="7" t="s">
        <v>582</v>
      </c>
      <c r="B86" s="6" t="s">
        <v>583</v>
      </c>
      <c r="C86" s="6">
        <v>293</v>
      </c>
      <c r="D86" s="6" t="s">
        <v>165</v>
      </c>
      <c r="E86" s="9">
        <v>12410</v>
      </c>
      <c r="F86" s="9">
        <v>0</v>
      </c>
      <c r="G86" s="9">
        <v>12410</v>
      </c>
      <c r="H86" s="9">
        <v>0</v>
      </c>
      <c r="I86" s="9">
        <v>0</v>
      </c>
      <c r="J86" s="9">
        <v>0</v>
      </c>
      <c r="K86" s="9">
        <v>12410</v>
      </c>
    </row>
    <row r="87" spans="1:11" s="7" customFormat="1" ht="15" outlineLevel="2" x14ac:dyDescent="0.25">
      <c r="A87" s="7" t="s">
        <v>582</v>
      </c>
      <c r="B87" s="6" t="s">
        <v>583</v>
      </c>
      <c r="C87" s="6">
        <v>293</v>
      </c>
      <c r="D87" s="6" t="s">
        <v>167</v>
      </c>
      <c r="E87" s="9">
        <v>15208</v>
      </c>
      <c r="F87" s="9">
        <v>0</v>
      </c>
      <c r="G87" s="9">
        <v>15208</v>
      </c>
      <c r="H87" s="9">
        <v>0</v>
      </c>
      <c r="I87" s="9">
        <v>0</v>
      </c>
      <c r="J87" s="9">
        <v>0</v>
      </c>
      <c r="K87" s="9">
        <v>15208</v>
      </c>
    </row>
    <row r="88" spans="1:11" s="7" customFormat="1" ht="15" outlineLevel="2" x14ac:dyDescent="0.25">
      <c r="A88" s="7" t="s">
        <v>582</v>
      </c>
      <c r="B88" s="6" t="s">
        <v>583</v>
      </c>
      <c r="C88" s="6">
        <v>293</v>
      </c>
      <c r="D88" s="6" t="s">
        <v>171</v>
      </c>
      <c r="E88" s="9">
        <v>13248</v>
      </c>
      <c r="F88" s="9">
        <v>0</v>
      </c>
      <c r="G88" s="9">
        <v>13248</v>
      </c>
      <c r="H88" s="9">
        <v>0</v>
      </c>
      <c r="I88" s="9">
        <v>0</v>
      </c>
      <c r="J88" s="9">
        <v>0</v>
      </c>
      <c r="K88" s="9">
        <v>13248</v>
      </c>
    </row>
    <row r="89" spans="1:11" s="7" customFormat="1" outlineLevel="1" x14ac:dyDescent="0.3">
      <c r="A89" s="10" t="s">
        <v>584</v>
      </c>
      <c r="B89" s="10"/>
      <c r="C89" s="10"/>
      <c r="D89" s="10"/>
      <c r="E89" s="11">
        <f t="shared" ref="E89:K89" si="9">SUBTOTAL(9,E79:E88)</f>
        <v>157256</v>
      </c>
      <c r="F89" s="11">
        <f t="shared" si="9"/>
        <v>0</v>
      </c>
      <c r="G89" s="11">
        <f t="shared" si="9"/>
        <v>157256</v>
      </c>
      <c r="H89" s="11">
        <f t="shared" si="9"/>
        <v>0</v>
      </c>
      <c r="I89" s="11">
        <f t="shared" si="9"/>
        <v>0</v>
      </c>
      <c r="J89" s="11">
        <f t="shared" si="9"/>
        <v>0</v>
      </c>
      <c r="K89" s="11">
        <f t="shared" si="9"/>
        <v>157256</v>
      </c>
    </row>
    <row r="90" spans="1:11" s="7" customFormat="1" ht="15" outlineLevel="2" x14ac:dyDescent="0.25">
      <c r="A90" s="7" t="s">
        <v>585</v>
      </c>
      <c r="B90" s="6" t="s">
        <v>586</v>
      </c>
      <c r="C90" s="6">
        <v>321</v>
      </c>
      <c r="D90" s="6" t="s">
        <v>79</v>
      </c>
      <c r="E90" s="9">
        <v>8294661</v>
      </c>
      <c r="F90" s="9">
        <v>0</v>
      </c>
      <c r="G90" s="9">
        <v>8294661</v>
      </c>
      <c r="H90" s="9">
        <v>0</v>
      </c>
      <c r="I90" s="9">
        <v>0</v>
      </c>
      <c r="J90" s="9">
        <v>0</v>
      </c>
      <c r="K90" s="9">
        <v>8294661</v>
      </c>
    </row>
    <row r="91" spans="1:11" s="7" customFormat="1" ht="15" outlineLevel="2" x14ac:dyDescent="0.25">
      <c r="A91" s="7" t="s">
        <v>585</v>
      </c>
      <c r="B91" s="6" t="s">
        <v>586</v>
      </c>
      <c r="C91" s="6">
        <v>321</v>
      </c>
      <c r="D91" s="6" t="s">
        <v>82</v>
      </c>
      <c r="E91" s="9">
        <v>7333027</v>
      </c>
      <c r="F91" s="9">
        <v>0</v>
      </c>
      <c r="G91" s="9">
        <v>7333027</v>
      </c>
      <c r="H91" s="9">
        <v>0</v>
      </c>
      <c r="I91" s="9">
        <v>0</v>
      </c>
      <c r="J91" s="9">
        <v>0</v>
      </c>
      <c r="K91" s="9">
        <v>7333027</v>
      </c>
    </row>
    <row r="92" spans="1:11" s="7" customFormat="1" ht="15" outlineLevel="2" x14ac:dyDescent="0.25">
      <c r="A92" s="7" t="s">
        <v>585</v>
      </c>
      <c r="B92" s="6" t="s">
        <v>586</v>
      </c>
      <c r="C92" s="6">
        <v>321</v>
      </c>
      <c r="D92" s="6" t="s">
        <v>86</v>
      </c>
      <c r="E92" s="9">
        <v>6908865</v>
      </c>
      <c r="F92" s="9">
        <v>0</v>
      </c>
      <c r="G92" s="9">
        <v>6908865</v>
      </c>
      <c r="H92" s="9">
        <v>0</v>
      </c>
      <c r="I92" s="9">
        <v>0</v>
      </c>
      <c r="J92" s="9">
        <v>0</v>
      </c>
      <c r="K92" s="9">
        <v>6908865</v>
      </c>
    </row>
    <row r="93" spans="1:11" s="7" customFormat="1" ht="15" outlineLevel="2" x14ac:dyDescent="0.25">
      <c r="A93" s="7" t="s">
        <v>585</v>
      </c>
      <c r="B93" s="6" t="s">
        <v>586</v>
      </c>
      <c r="C93" s="6">
        <v>321</v>
      </c>
      <c r="D93" s="6" t="s">
        <v>100</v>
      </c>
      <c r="E93" s="9">
        <v>6971222</v>
      </c>
      <c r="F93" s="9">
        <v>0</v>
      </c>
      <c r="G93" s="9">
        <v>6971222</v>
      </c>
      <c r="H93" s="9">
        <v>0</v>
      </c>
      <c r="I93" s="9">
        <v>0</v>
      </c>
      <c r="J93" s="9">
        <v>0</v>
      </c>
      <c r="K93" s="9">
        <v>6971222</v>
      </c>
    </row>
    <row r="94" spans="1:11" s="7" customFormat="1" ht="15" outlineLevel="2" x14ac:dyDescent="0.25">
      <c r="A94" s="7" t="s">
        <v>585</v>
      </c>
      <c r="B94" s="6" t="s">
        <v>586</v>
      </c>
      <c r="C94" s="6">
        <v>321</v>
      </c>
      <c r="D94" s="6" t="s">
        <v>136</v>
      </c>
      <c r="E94" s="9">
        <v>7660113</v>
      </c>
      <c r="F94" s="9">
        <v>0</v>
      </c>
      <c r="G94" s="9">
        <v>7660113</v>
      </c>
      <c r="H94" s="9">
        <v>0</v>
      </c>
      <c r="I94" s="9">
        <v>0</v>
      </c>
      <c r="J94" s="9">
        <v>0</v>
      </c>
      <c r="K94" s="9">
        <v>7660113</v>
      </c>
    </row>
    <row r="95" spans="1:11" s="7" customFormat="1" ht="15" outlineLevel="2" x14ac:dyDescent="0.25">
      <c r="A95" s="7" t="s">
        <v>585</v>
      </c>
      <c r="B95" s="6" t="s">
        <v>586</v>
      </c>
      <c r="C95" s="6">
        <v>321</v>
      </c>
      <c r="D95" s="6" t="s">
        <v>150</v>
      </c>
      <c r="E95" s="9">
        <v>7068086</v>
      </c>
      <c r="F95" s="9">
        <v>0</v>
      </c>
      <c r="G95" s="9">
        <v>7068086</v>
      </c>
      <c r="H95" s="9">
        <v>0</v>
      </c>
      <c r="I95" s="9">
        <v>0</v>
      </c>
      <c r="J95" s="9">
        <v>0</v>
      </c>
      <c r="K95" s="9">
        <v>7068086</v>
      </c>
    </row>
    <row r="96" spans="1:11" s="7" customFormat="1" ht="15" outlineLevel="2" x14ac:dyDescent="0.25">
      <c r="A96" s="7" t="s">
        <v>585</v>
      </c>
      <c r="B96" s="6" t="s">
        <v>586</v>
      </c>
      <c r="C96" s="6">
        <v>321</v>
      </c>
      <c r="D96" s="6" t="s">
        <v>157</v>
      </c>
      <c r="E96" s="9">
        <v>6431488</v>
      </c>
      <c r="F96" s="9">
        <v>0</v>
      </c>
      <c r="G96" s="9">
        <v>6431488</v>
      </c>
      <c r="H96" s="9">
        <v>0</v>
      </c>
      <c r="I96" s="9">
        <v>0</v>
      </c>
      <c r="J96" s="9">
        <v>0</v>
      </c>
      <c r="K96" s="9">
        <v>6431488</v>
      </c>
    </row>
    <row r="97" spans="1:11" s="7" customFormat="1" ht="15" outlineLevel="2" x14ac:dyDescent="0.25">
      <c r="A97" s="7" t="s">
        <v>585</v>
      </c>
      <c r="B97" s="6" t="s">
        <v>586</v>
      </c>
      <c r="C97" s="6">
        <v>321</v>
      </c>
      <c r="D97" s="6" t="s">
        <v>159</v>
      </c>
      <c r="E97" s="9">
        <v>5122580</v>
      </c>
      <c r="F97" s="9">
        <v>0</v>
      </c>
      <c r="G97" s="9">
        <v>5122580</v>
      </c>
      <c r="H97" s="9">
        <v>0</v>
      </c>
      <c r="I97" s="9">
        <v>0</v>
      </c>
      <c r="J97" s="9">
        <v>0</v>
      </c>
      <c r="K97" s="9">
        <v>5122580</v>
      </c>
    </row>
    <row r="98" spans="1:11" s="7" customFormat="1" ht="15" outlineLevel="2" x14ac:dyDescent="0.25">
      <c r="A98" s="7" t="s">
        <v>585</v>
      </c>
      <c r="B98" s="6" t="s">
        <v>586</v>
      </c>
      <c r="C98" s="6">
        <v>321</v>
      </c>
      <c r="D98" s="6" t="s">
        <v>161</v>
      </c>
      <c r="E98" s="9">
        <v>4197385</v>
      </c>
      <c r="F98" s="9">
        <v>0</v>
      </c>
      <c r="G98" s="9">
        <v>4197385</v>
      </c>
      <c r="H98" s="9">
        <v>0</v>
      </c>
      <c r="I98" s="9">
        <v>0</v>
      </c>
      <c r="J98" s="9">
        <v>0</v>
      </c>
      <c r="K98" s="9">
        <v>4197385</v>
      </c>
    </row>
    <row r="99" spans="1:11" s="7" customFormat="1" ht="15" outlineLevel="2" x14ac:dyDescent="0.25">
      <c r="A99" s="7" t="s">
        <v>585</v>
      </c>
      <c r="B99" s="6" t="s">
        <v>586</v>
      </c>
      <c r="C99" s="6">
        <v>321</v>
      </c>
      <c r="D99" s="6" t="s">
        <v>163</v>
      </c>
      <c r="E99" s="9">
        <v>3300232</v>
      </c>
      <c r="F99" s="9">
        <v>0</v>
      </c>
      <c r="G99" s="9">
        <v>3300232</v>
      </c>
      <c r="H99" s="9">
        <v>0</v>
      </c>
      <c r="I99" s="9">
        <v>0</v>
      </c>
      <c r="J99" s="9">
        <v>0</v>
      </c>
      <c r="K99" s="9">
        <v>3300232</v>
      </c>
    </row>
    <row r="100" spans="1:11" s="7" customFormat="1" ht="15" outlineLevel="2" x14ac:dyDescent="0.25">
      <c r="A100" s="7" t="s">
        <v>585</v>
      </c>
      <c r="B100" s="6" t="s">
        <v>586</v>
      </c>
      <c r="C100" s="6">
        <v>321</v>
      </c>
      <c r="D100" s="6" t="s">
        <v>165</v>
      </c>
      <c r="E100" s="9">
        <v>3046129</v>
      </c>
      <c r="F100" s="9">
        <v>0</v>
      </c>
      <c r="G100" s="9">
        <v>3046129</v>
      </c>
      <c r="H100" s="9">
        <v>0</v>
      </c>
      <c r="I100" s="9">
        <v>0</v>
      </c>
      <c r="J100" s="9">
        <v>0</v>
      </c>
      <c r="K100" s="9">
        <v>3046129</v>
      </c>
    </row>
    <row r="101" spans="1:11" s="7" customFormat="1" outlineLevel="1" x14ac:dyDescent="0.3">
      <c r="A101" s="214" t="s">
        <v>587</v>
      </c>
      <c r="B101" s="214"/>
      <c r="C101" s="214"/>
      <c r="D101" s="214"/>
      <c r="E101" s="11">
        <f t="shared" ref="E101:K101" si="10">SUBTOTAL(9,E90:E100)</f>
        <v>66333788</v>
      </c>
      <c r="F101" s="11">
        <f t="shared" si="10"/>
        <v>0</v>
      </c>
      <c r="G101" s="11">
        <f t="shared" si="10"/>
        <v>66333788</v>
      </c>
      <c r="H101" s="11">
        <f t="shared" si="10"/>
        <v>0</v>
      </c>
      <c r="I101" s="11">
        <f t="shared" si="10"/>
        <v>0</v>
      </c>
      <c r="J101" s="11">
        <f t="shared" si="10"/>
        <v>0</v>
      </c>
      <c r="K101" s="11">
        <f t="shared" si="10"/>
        <v>66333788</v>
      </c>
    </row>
    <row r="102" spans="1:11" s="7" customFormat="1" ht="15" outlineLevel="2" x14ac:dyDescent="0.25">
      <c r="A102" s="7" t="s">
        <v>588</v>
      </c>
      <c r="B102" s="6" t="s">
        <v>589</v>
      </c>
      <c r="C102" s="6">
        <v>358</v>
      </c>
      <c r="D102" s="6" t="s">
        <v>75</v>
      </c>
      <c r="E102" s="9">
        <v>1078586</v>
      </c>
      <c r="F102" s="9">
        <v>0</v>
      </c>
      <c r="G102" s="9">
        <v>1078586</v>
      </c>
      <c r="H102" s="9">
        <v>0</v>
      </c>
      <c r="I102" s="9">
        <v>0</v>
      </c>
      <c r="J102" s="9">
        <v>0</v>
      </c>
      <c r="K102" s="9">
        <v>1078586</v>
      </c>
    </row>
    <row r="103" spans="1:11" s="7" customFormat="1" ht="15" outlineLevel="2" x14ac:dyDescent="0.25">
      <c r="A103" s="7" t="s">
        <v>588</v>
      </c>
      <c r="B103" s="6" t="s">
        <v>589</v>
      </c>
      <c r="C103" s="6">
        <v>358</v>
      </c>
      <c r="D103" s="6" t="s">
        <v>77</v>
      </c>
      <c r="E103" s="9">
        <v>1459714</v>
      </c>
      <c r="F103" s="9">
        <v>0</v>
      </c>
      <c r="G103" s="9">
        <v>1459714</v>
      </c>
      <c r="H103" s="9">
        <v>0</v>
      </c>
      <c r="I103" s="9">
        <v>0</v>
      </c>
      <c r="J103" s="9">
        <v>0</v>
      </c>
      <c r="K103" s="9">
        <v>1459714</v>
      </c>
    </row>
    <row r="104" spans="1:11" s="7" customFormat="1" ht="15" outlineLevel="2" x14ac:dyDescent="0.25">
      <c r="A104" s="7" t="s">
        <v>588</v>
      </c>
      <c r="B104" s="6" t="s">
        <v>589</v>
      </c>
      <c r="C104" s="6">
        <v>358</v>
      </c>
      <c r="D104" s="6" t="s">
        <v>79</v>
      </c>
      <c r="E104" s="9">
        <v>1235536</v>
      </c>
      <c r="F104" s="9">
        <v>0</v>
      </c>
      <c r="G104" s="9">
        <v>1235536</v>
      </c>
      <c r="H104" s="9">
        <v>0</v>
      </c>
      <c r="I104" s="9">
        <v>0</v>
      </c>
      <c r="J104" s="9">
        <v>0</v>
      </c>
      <c r="K104" s="9">
        <v>1235536</v>
      </c>
    </row>
    <row r="105" spans="1:11" s="7" customFormat="1" ht="15" outlineLevel="2" x14ac:dyDescent="0.25">
      <c r="A105" s="7" t="s">
        <v>588</v>
      </c>
      <c r="B105" s="6" t="s">
        <v>589</v>
      </c>
      <c r="C105" s="6">
        <v>358</v>
      </c>
      <c r="D105" s="6" t="s">
        <v>82</v>
      </c>
      <c r="E105" s="9">
        <v>3939475</v>
      </c>
      <c r="F105" s="9">
        <v>0</v>
      </c>
      <c r="G105" s="9">
        <v>3939475</v>
      </c>
      <c r="H105" s="9">
        <v>0</v>
      </c>
      <c r="I105" s="9">
        <v>0</v>
      </c>
      <c r="J105" s="9">
        <v>0</v>
      </c>
      <c r="K105" s="9">
        <v>3939475</v>
      </c>
    </row>
    <row r="106" spans="1:11" s="7" customFormat="1" ht="15" outlineLevel="2" x14ac:dyDescent="0.25">
      <c r="A106" s="7" t="s">
        <v>588</v>
      </c>
      <c r="B106" s="6" t="s">
        <v>589</v>
      </c>
      <c r="C106" s="6">
        <v>358</v>
      </c>
      <c r="D106" s="6" t="s">
        <v>86</v>
      </c>
      <c r="E106" s="9">
        <v>7218556</v>
      </c>
      <c r="F106" s="9">
        <v>0</v>
      </c>
      <c r="G106" s="9">
        <v>7218556</v>
      </c>
      <c r="H106" s="9">
        <v>0</v>
      </c>
      <c r="I106" s="9">
        <v>0</v>
      </c>
      <c r="J106" s="9">
        <v>0</v>
      </c>
      <c r="K106" s="9">
        <v>7218556</v>
      </c>
    </row>
    <row r="107" spans="1:11" s="7" customFormat="1" ht="15" outlineLevel="2" x14ac:dyDescent="0.25">
      <c r="A107" s="7" t="s">
        <v>588</v>
      </c>
      <c r="B107" s="6" t="s">
        <v>589</v>
      </c>
      <c r="C107" s="6">
        <v>358</v>
      </c>
      <c r="D107" s="6" t="s">
        <v>100</v>
      </c>
      <c r="E107" s="9">
        <v>7015470</v>
      </c>
      <c r="F107" s="9">
        <v>0</v>
      </c>
      <c r="G107" s="9">
        <v>7015470</v>
      </c>
      <c r="H107" s="9">
        <v>0</v>
      </c>
      <c r="I107" s="9">
        <v>0</v>
      </c>
      <c r="J107" s="9">
        <v>0</v>
      </c>
      <c r="K107" s="9">
        <v>7015470</v>
      </c>
    </row>
    <row r="108" spans="1:11" s="7" customFormat="1" ht="15" outlineLevel="2" x14ac:dyDescent="0.25">
      <c r="A108" s="7" t="s">
        <v>588</v>
      </c>
      <c r="B108" s="6" t="s">
        <v>589</v>
      </c>
      <c r="C108" s="6">
        <v>358</v>
      </c>
      <c r="D108" s="6" t="s">
        <v>136</v>
      </c>
      <c r="E108" s="9">
        <v>5667286</v>
      </c>
      <c r="F108" s="9">
        <v>0</v>
      </c>
      <c r="G108" s="9">
        <v>5667286</v>
      </c>
      <c r="H108" s="9">
        <v>0</v>
      </c>
      <c r="I108" s="9">
        <v>0</v>
      </c>
      <c r="J108" s="9">
        <v>0</v>
      </c>
      <c r="K108" s="9">
        <v>5667286</v>
      </c>
    </row>
    <row r="109" spans="1:11" s="7" customFormat="1" ht="15" outlineLevel="2" x14ac:dyDescent="0.25">
      <c r="A109" s="7" t="s">
        <v>588</v>
      </c>
      <c r="B109" s="6" t="s">
        <v>589</v>
      </c>
      <c r="C109" s="6">
        <v>358</v>
      </c>
      <c r="D109" s="6" t="s">
        <v>150</v>
      </c>
      <c r="E109" s="9">
        <v>5031327</v>
      </c>
      <c r="F109" s="9">
        <v>0</v>
      </c>
      <c r="G109" s="9">
        <v>5031327</v>
      </c>
      <c r="H109" s="9">
        <v>0</v>
      </c>
      <c r="I109" s="9">
        <v>0</v>
      </c>
      <c r="J109" s="9">
        <v>0</v>
      </c>
      <c r="K109" s="9">
        <v>5031327</v>
      </c>
    </row>
    <row r="110" spans="1:11" s="7" customFormat="1" ht="15" outlineLevel="2" x14ac:dyDescent="0.25">
      <c r="A110" s="7" t="s">
        <v>588</v>
      </c>
      <c r="B110" s="6" t="s">
        <v>589</v>
      </c>
      <c r="C110" s="6">
        <v>358</v>
      </c>
      <c r="D110" s="6" t="s">
        <v>157</v>
      </c>
      <c r="E110" s="9">
        <v>4489524</v>
      </c>
      <c r="F110" s="9">
        <v>0</v>
      </c>
      <c r="G110" s="9">
        <v>4489524</v>
      </c>
      <c r="H110" s="9">
        <v>0</v>
      </c>
      <c r="I110" s="9">
        <v>0</v>
      </c>
      <c r="J110" s="9">
        <v>0</v>
      </c>
      <c r="K110" s="9">
        <v>4489524</v>
      </c>
    </row>
    <row r="111" spans="1:11" s="7" customFormat="1" ht="15" outlineLevel="2" x14ac:dyDescent="0.25">
      <c r="A111" s="7" t="s">
        <v>588</v>
      </c>
      <c r="B111" s="6" t="s">
        <v>589</v>
      </c>
      <c r="C111" s="6">
        <v>358</v>
      </c>
      <c r="D111" s="6" t="s">
        <v>159</v>
      </c>
      <c r="E111" s="9">
        <v>4188945</v>
      </c>
      <c r="F111" s="9">
        <v>0</v>
      </c>
      <c r="G111" s="9">
        <v>4188945</v>
      </c>
      <c r="H111" s="9">
        <v>0</v>
      </c>
      <c r="I111" s="9">
        <v>0</v>
      </c>
      <c r="J111" s="9">
        <v>0</v>
      </c>
      <c r="K111" s="9">
        <v>4188945</v>
      </c>
    </row>
    <row r="112" spans="1:11" s="7" customFormat="1" ht="15" outlineLevel="2" x14ac:dyDescent="0.25">
      <c r="A112" s="7" t="s">
        <v>588</v>
      </c>
      <c r="B112" s="6" t="s">
        <v>589</v>
      </c>
      <c r="C112" s="6">
        <v>358</v>
      </c>
      <c r="D112" s="6" t="s">
        <v>161</v>
      </c>
      <c r="E112" s="9">
        <v>4009240</v>
      </c>
      <c r="F112" s="9">
        <v>0</v>
      </c>
      <c r="G112" s="9">
        <v>4009240</v>
      </c>
      <c r="H112" s="9">
        <v>0</v>
      </c>
      <c r="I112" s="9">
        <v>0</v>
      </c>
      <c r="J112" s="9">
        <v>0</v>
      </c>
      <c r="K112" s="9">
        <v>4009240</v>
      </c>
    </row>
    <row r="113" spans="1:11" s="7" customFormat="1" ht="15" outlineLevel="2" x14ac:dyDescent="0.25">
      <c r="A113" s="7" t="s">
        <v>588</v>
      </c>
      <c r="B113" s="6" t="s">
        <v>589</v>
      </c>
      <c r="C113" s="6">
        <v>358</v>
      </c>
      <c r="D113" s="6" t="s">
        <v>163</v>
      </c>
      <c r="E113" s="9">
        <v>3716419</v>
      </c>
      <c r="F113" s="9">
        <v>0</v>
      </c>
      <c r="G113" s="9">
        <v>3716419</v>
      </c>
      <c r="H113" s="9">
        <v>0</v>
      </c>
      <c r="I113" s="9">
        <v>0</v>
      </c>
      <c r="J113" s="9">
        <v>0</v>
      </c>
      <c r="K113" s="9">
        <v>3716419</v>
      </c>
    </row>
    <row r="114" spans="1:11" s="7" customFormat="1" ht="15" outlineLevel="2" x14ac:dyDescent="0.25">
      <c r="A114" s="7" t="s">
        <v>588</v>
      </c>
      <c r="B114" s="6" t="s">
        <v>589</v>
      </c>
      <c r="C114" s="6">
        <v>358</v>
      </c>
      <c r="D114" s="6" t="s">
        <v>165</v>
      </c>
      <c r="E114" s="9">
        <v>3361804</v>
      </c>
      <c r="F114" s="9">
        <v>0</v>
      </c>
      <c r="G114" s="9">
        <v>3361804</v>
      </c>
      <c r="H114" s="9">
        <v>0</v>
      </c>
      <c r="I114" s="9">
        <v>0</v>
      </c>
      <c r="J114" s="9">
        <v>0</v>
      </c>
      <c r="K114" s="9">
        <v>3361804</v>
      </c>
    </row>
    <row r="115" spans="1:11" s="7" customFormat="1" ht="15" outlineLevel="2" x14ac:dyDescent="0.25">
      <c r="A115" s="7" t="s">
        <v>588</v>
      </c>
      <c r="B115" s="6" t="s">
        <v>589</v>
      </c>
      <c r="C115" s="6">
        <v>358</v>
      </c>
      <c r="D115" s="6" t="s">
        <v>167</v>
      </c>
      <c r="E115" s="9">
        <v>3002529</v>
      </c>
      <c r="F115" s="9">
        <v>0</v>
      </c>
      <c r="G115" s="9">
        <v>3002529</v>
      </c>
      <c r="H115" s="9">
        <v>0</v>
      </c>
      <c r="I115" s="9">
        <v>0</v>
      </c>
      <c r="J115" s="9">
        <v>0</v>
      </c>
      <c r="K115" s="9">
        <v>3002529</v>
      </c>
    </row>
    <row r="116" spans="1:11" s="7" customFormat="1" ht="15" outlineLevel="2" x14ac:dyDescent="0.25">
      <c r="A116" s="7" t="s">
        <v>588</v>
      </c>
      <c r="B116" s="6" t="s">
        <v>589</v>
      </c>
      <c r="C116" s="6">
        <v>358</v>
      </c>
      <c r="D116" s="6" t="s">
        <v>171</v>
      </c>
      <c r="E116" s="9">
        <v>2845338</v>
      </c>
      <c r="F116" s="9">
        <v>0</v>
      </c>
      <c r="G116" s="9">
        <v>2845338</v>
      </c>
      <c r="H116" s="9">
        <v>0</v>
      </c>
      <c r="I116" s="9">
        <v>0</v>
      </c>
      <c r="J116" s="9">
        <v>0</v>
      </c>
      <c r="K116" s="9">
        <v>2845338</v>
      </c>
    </row>
    <row r="117" spans="1:11" s="7" customFormat="1" ht="15" outlineLevel="2" x14ac:dyDescent="0.25">
      <c r="A117" s="7" t="s">
        <v>588</v>
      </c>
      <c r="B117" s="6" t="s">
        <v>589</v>
      </c>
      <c r="C117" s="6">
        <v>358</v>
      </c>
      <c r="D117" s="6" t="s">
        <v>173</v>
      </c>
      <c r="E117" s="9">
        <v>2607566</v>
      </c>
      <c r="F117" s="9">
        <v>0</v>
      </c>
      <c r="G117" s="9">
        <v>2607566</v>
      </c>
      <c r="H117" s="9">
        <v>0</v>
      </c>
      <c r="I117" s="9">
        <v>0</v>
      </c>
      <c r="J117" s="9">
        <v>0</v>
      </c>
      <c r="K117" s="9">
        <v>2607566</v>
      </c>
    </row>
    <row r="118" spans="1:11" s="7" customFormat="1" outlineLevel="1" x14ac:dyDescent="0.3">
      <c r="A118" s="214" t="s">
        <v>590</v>
      </c>
      <c r="B118" s="214"/>
      <c r="C118" s="214"/>
      <c r="D118" s="214"/>
      <c r="E118" s="11">
        <f t="shared" ref="E118:K118" si="11">SUBTOTAL(9,E102:E117)</f>
        <v>60867315</v>
      </c>
      <c r="F118" s="11">
        <f t="shared" si="11"/>
        <v>0</v>
      </c>
      <c r="G118" s="11">
        <f t="shared" si="11"/>
        <v>60867315</v>
      </c>
      <c r="H118" s="11">
        <f t="shared" si="11"/>
        <v>0</v>
      </c>
      <c r="I118" s="11">
        <f t="shared" si="11"/>
        <v>0</v>
      </c>
      <c r="J118" s="11">
        <f t="shared" si="11"/>
        <v>0</v>
      </c>
      <c r="K118" s="11">
        <f t="shared" si="11"/>
        <v>60867315</v>
      </c>
    </row>
    <row r="119" spans="1:11" s="7" customFormat="1" ht="15" outlineLevel="2" x14ac:dyDescent="0.25">
      <c r="A119" s="7" t="s">
        <v>591</v>
      </c>
      <c r="B119" s="6" t="s">
        <v>592</v>
      </c>
      <c r="C119" s="6">
        <v>259</v>
      </c>
      <c r="D119" s="6" t="s">
        <v>14</v>
      </c>
      <c r="E119" s="9">
        <v>8894</v>
      </c>
      <c r="F119" s="9">
        <v>0</v>
      </c>
      <c r="G119" s="9">
        <v>8894</v>
      </c>
      <c r="H119" s="9">
        <v>0</v>
      </c>
      <c r="I119" s="9">
        <v>0</v>
      </c>
      <c r="J119" s="9">
        <v>0</v>
      </c>
      <c r="K119" s="9">
        <v>8894</v>
      </c>
    </row>
    <row r="120" spans="1:11" s="7" customFormat="1" ht="15" outlineLevel="2" x14ac:dyDescent="0.25">
      <c r="A120" s="7" t="s">
        <v>591</v>
      </c>
      <c r="B120" s="6" t="s">
        <v>592</v>
      </c>
      <c r="C120" s="6">
        <v>259</v>
      </c>
      <c r="D120" s="6" t="s">
        <v>82</v>
      </c>
      <c r="E120" s="9">
        <v>1840</v>
      </c>
      <c r="F120" s="9">
        <v>0</v>
      </c>
      <c r="G120" s="9">
        <v>1840</v>
      </c>
      <c r="H120" s="9">
        <v>0</v>
      </c>
      <c r="I120" s="9">
        <v>0</v>
      </c>
      <c r="J120" s="9">
        <v>0</v>
      </c>
      <c r="K120" s="9">
        <v>1840</v>
      </c>
    </row>
    <row r="121" spans="1:11" s="7" customFormat="1" ht="15" outlineLevel="2" x14ac:dyDescent="0.25">
      <c r="A121" s="7" t="s">
        <v>591</v>
      </c>
      <c r="B121" s="6" t="s">
        <v>592</v>
      </c>
      <c r="C121" s="6">
        <v>259</v>
      </c>
      <c r="D121" s="6" t="s">
        <v>86</v>
      </c>
      <c r="E121" s="9">
        <v>3550</v>
      </c>
      <c r="F121" s="9">
        <v>0</v>
      </c>
      <c r="G121" s="9">
        <v>3550</v>
      </c>
      <c r="H121" s="9">
        <v>0</v>
      </c>
      <c r="I121" s="9">
        <v>0</v>
      </c>
      <c r="J121" s="9">
        <v>0</v>
      </c>
      <c r="K121" s="9">
        <v>3550</v>
      </c>
    </row>
    <row r="122" spans="1:11" s="7" customFormat="1" outlineLevel="1" x14ac:dyDescent="0.3">
      <c r="A122" s="214" t="s">
        <v>593</v>
      </c>
      <c r="B122" s="214"/>
      <c r="C122" s="214"/>
      <c r="D122" s="214"/>
      <c r="E122" s="11">
        <f t="shared" ref="E122:K122" si="12">SUBTOTAL(9,E119:E121)</f>
        <v>14284</v>
      </c>
      <c r="F122" s="11">
        <f t="shared" si="12"/>
        <v>0</v>
      </c>
      <c r="G122" s="11">
        <f t="shared" si="12"/>
        <v>14284</v>
      </c>
      <c r="H122" s="11">
        <f t="shared" si="12"/>
        <v>0</v>
      </c>
      <c r="I122" s="11">
        <f t="shared" si="12"/>
        <v>0</v>
      </c>
      <c r="J122" s="11">
        <f t="shared" si="12"/>
        <v>0</v>
      </c>
      <c r="K122" s="11">
        <f t="shared" si="12"/>
        <v>14284</v>
      </c>
    </row>
    <row r="123" spans="1:11" s="7" customFormat="1" ht="15" outlineLevel="2" x14ac:dyDescent="0.25">
      <c r="A123" s="7" t="s">
        <v>594</v>
      </c>
      <c r="B123" s="6" t="s">
        <v>595</v>
      </c>
      <c r="C123" s="6">
        <v>298</v>
      </c>
      <c r="D123" s="6" t="s">
        <v>14</v>
      </c>
      <c r="E123" s="9">
        <v>1541350</v>
      </c>
      <c r="F123" s="9">
        <v>0</v>
      </c>
      <c r="G123" s="9">
        <v>1541350</v>
      </c>
      <c r="H123" s="9">
        <v>0</v>
      </c>
      <c r="I123" s="9">
        <v>0</v>
      </c>
      <c r="J123" s="9">
        <v>0</v>
      </c>
      <c r="K123" s="9">
        <v>1541350</v>
      </c>
    </row>
    <row r="124" spans="1:11" s="7" customFormat="1" ht="15" outlineLevel="2" x14ac:dyDescent="0.25">
      <c r="A124" s="7" t="s">
        <v>594</v>
      </c>
      <c r="B124" s="6" t="s">
        <v>595</v>
      </c>
      <c r="C124" s="6">
        <v>298</v>
      </c>
      <c r="D124" s="6" t="s">
        <v>54</v>
      </c>
      <c r="E124" s="9">
        <v>2473102</v>
      </c>
      <c r="F124" s="9">
        <v>0</v>
      </c>
      <c r="G124" s="9">
        <v>2473102</v>
      </c>
      <c r="H124" s="9">
        <v>0</v>
      </c>
      <c r="I124" s="9">
        <v>0</v>
      </c>
      <c r="J124" s="9">
        <v>0</v>
      </c>
      <c r="K124" s="9">
        <v>2473102</v>
      </c>
    </row>
    <row r="125" spans="1:11" s="7" customFormat="1" ht="15" outlineLevel="2" x14ac:dyDescent="0.25">
      <c r="A125" s="7" t="s">
        <v>594</v>
      </c>
      <c r="B125" s="6" t="s">
        <v>595</v>
      </c>
      <c r="C125" s="6">
        <v>298</v>
      </c>
      <c r="D125" s="6" t="s">
        <v>60</v>
      </c>
      <c r="E125" s="9">
        <v>2223241</v>
      </c>
      <c r="F125" s="9">
        <v>0</v>
      </c>
      <c r="G125" s="9">
        <v>2223241</v>
      </c>
      <c r="H125" s="9">
        <v>0</v>
      </c>
      <c r="I125" s="9">
        <v>0</v>
      </c>
      <c r="J125" s="9">
        <v>0</v>
      </c>
      <c r="K125" s="9">
        <v>2223241</v>
      </c>
    </row>
    <row r="126" spans="1:11" s="7" customFormat="1" ht="15" outlineLevel="2" x14ac:dyDescent="0.25">
      <c r="A126" s="7" t="s">
        <v>594</v>
      </c>
      <c r="B126" s="6" t="s">
        <v>595</v>
      </c>
      <c r="C126" s="6">
        <v>298</v>
      </c>
      <c r="D126" s="6" t="s">
        <v>62</v>
      </c>
      <c r="E126" s="9">
        <v>1909081</v>
      </c>
      <c r="F126" s="9">
        <v>0</v>
      </c>
      <c r="G126" s="9">
        <v>1909081</v>
      </c>
      <c r="H126" s="9">
        <v>0</v>
      </c>
      <c r="I126" s="9">
        <v>0</v>
      </c>
      <c r="J126" s="9">
        <v>0</v>
      </c>
      <c r="K126" s="9">
        <v>1909081</v>
      </c>
    </row>
    <row r="127" spans="1:11" s="7" customFormat="1" ht="15" outlineLevel="2" x14ac:dyDescent="0.25">
      <c r="A127" s="7" t="s">
        <v>594</v>
      </c>
      <c r="B127" s="6" t="s">
        <v>595</v>
      </c>
      <c r="C127" s="6">
        <v>298</v>
      </c>
      <c r="D127" s="6" t="s">
        <v>64</v>
      </c>
      <c r="E127" s="9">
        <v>1645132</v>
      </c>
      <c r="F127" s="9">
        <v>0</v>
      </c>
      <c r="G127" s="9">
        <v>1645132</v>
      </c>
      <c r="H127" s="9">
        <v>0</v>
      </c>
      <c r="I127" s="9">
        <v>0</v>
      </c>
      <c r="J127" s="9">
        <v>0</v>
      </c>
      <c r="K127" s="9">
        <v>1645132</v>
      </c>
    </row>
    <row r="128" spans="1:11" s="7" customFormat="1" ht="15" outlineLevel="2" x14ac:dyDescent="0.25">
      <c r="A128" s="7" t="s">
        <v>594</v>
      </c>
      <c r="B128" s="6" t="s">
        <v>595</v>
      </c>
      <c r="C128" s="6">
        <v>298</v>
      </c>
      <c r="D128" s="6" t="s">
        <v>66</v>
      </c>
      <c r="E128" s="9">
        <v>1718804</v>
      </c>
      <c r="F128" s="9">
        <v>0</v>
      </c>
      <c r="G128" s="9">
        <v>1718804</v>
      </c>
      <c r="H128" s="9">
        <v>0</v>
      </c>
      <c r="I128" s="9">
        <v>0</v>
      </c>
      <c r="J128" s="9">
        <v>0</v>
      </c>
      <c r="K128" s="9">
        <v>1718804</v>
      </c>
    </row>
    <row r="129" spans="1:11" s="7" customFormat="1" ht="15" outlineLevel="2" x14ac:dyDescent="0.25">
      <c r="A129" s="7" t="s">
        <v>594</v>
      </c>
      <c r="B129" s="6" t="s">
        <v>595</v>
      </c>
      <c r="C129" s="6">
        <v>298</v>
      </c>
      <c r="D129" s="6" t="s">
        <v>68</v>
      </c>
      <c r="E129" s="9">
        <v>1484786</v>
      </c>
      <c r="F129" s="9">
        <v>0</v>
      </c>
      <c r="G129" s="9">
        <v>1484786</v>
      </c>
      <c r="H129" s="9">
        <v>0</v>
      </c>
      <c r="I129" s="9">
        <v>0</v>
      </c>
      <c r="J129" s="9">
        <v>0</v>
      </c>
      <c r="K129" s="9">
        <v>1484786</v>
      </c>
    </row>
    <row r="130" spans="1:11" s="7" customFormat="1" ht="15" outlineLevel="2" x14ac:dyDescent="0.25">
      <c r="A130" s="7" t="s">
        <v>594</v>
      </c>
      <c r="B130" s="6" t="s">
        <v>595</v>
      </c>
      <c r="C130" s="6">
        <v>298</v>
      </c>
      <c r="D130" s="6" t="s">
        <v>71</v>
      </c>
      <c r="E130" s="9">
        <v>1416419</v>
      </c>
      <c r="F130" s="9">
        <v>0</v>
      </c>
      <c r="G130" s="9">
        <v>1416419</v>
      </c>
      <c r="H130" s="9">
        <v>0</v>
      </c>
      <c r="I130" s="9">
        <v>0</v>
      </c>
      <c r="J130" s="9">
        <v>0</v>
      </c>
      <c r="K130" s="9">
        <v>1416419</v>
      </c>
    </row>
    <row r="131" spans="1:11" s="7" customFormat="1" ht="15" outlineLevel="2" x14ac:dyDescent="0.25">
      <c r="A131" s="7" t="s">
        <v>594</v>
      </c>
      <c r="B131" s="6" t="s">
        <v>595</v>
      </c>
      <c r="C131" s="6">
        <v>298</v>
      </c>
      <c r="D131" s="6" t="s">
        <v>73</v>
      </c>
      <c r="E131" s="9">
        <v>1726995</v>
      </c>
      <c r="F131" s="9">
        <v>0</v>
      </c>
      <c r="G131" s="9">
        <v>1726995</v>
      </c>
      <c r="H131" s="9">
        <v>0</v>
      </c>
      <c r="I131" s="9">
        <v>0</v>
      </c>
      <c r="J131" s="9">
        <v>0</v>
      </c>
      <c r="K131" s="9">
        <v>1726995</v>
      </c>
    </row>
    <row r="132" spans="1:11" s="7" customFormat="1" ht="15" outlineLevel="2" x14ac:dyDescent="0.25">
      <c r="A132" s="7" t="s">
        <v>594</v>
      </c>
      <c r="B132" s="6" t="s">
        <v>595</v>
      </c>
      <c r="C132" s="6">
        <v>298</v>
      </c>
      <c r="D132" s="6" t="s">
        <v>75</v>
      </c>
      <c r="E132" s="9">
        <v>1662687</v>
      </c>
      <c r="F132" s="9">
        <v>0</v>
      </c>
      <c r="G132" s="9">
        <v>1662687</v>
      </c>
      <c r="H132" s="9">
        <v>0</v>
      </c>
      <c r="I132" s="9">
        <v>0</v>
      </c>
      <c r="J132" s="9">
        <v>0</v>
      </c>
      <c r="K132" s="9">
        <v>1662687</v>
      </c>
    </row>
    <row r="133" spans="1:11" s="7" customFormat="1" ht="15" outlineLevel="2" x14ac:dyDescent="0.25">
      <c r="A133" s="7" t="s">
        <v>594</v>
      </c>
      <c r="B133" s="6" t="s">
        <v>595</v>
      </c>
      <c r="C133" s="6">
        <v>298</v>
      </c>
      <c r="D133" s="6" t="s">
        <v>77</v>
      </c>
      <c r="E133" s="9">
        <v>2324012</v>
      </c>
      <c r="F133" s="9">
        <v>0</v>
      </c>
      <c r="G133" s="9">
        <v>2324012</v>
      </c>
      <c r="H133" s="9">
        <v>0</v>
      </c>
      <c r="I133" s="9">
        <v>0</v>
      </c>
      <c r="J133" s="9">
        <v>0</v>
      </c>
      <c r="K133" s="9">
        <v>2324012</v>
      </c>
    </row>
    <row r="134" spans="1:11" s="7" customFormat="1" ht="15" outlineLevel="2" x14ac:dyDescent="0.25">
      <c r="A134" s="7" t="s">
        <v>594</v>
      </c>
      <c r="B134" s="6" t="s">
        <v>595</v>
      </c>
      <c r="C134" s="6">
        <v>298</v>
      </c>
      <c r="D134" s="6" t="s">
        <v>79</v>
      </c>
      <c r="E134" s="9">
        <v>1932028</v>
      </c>
      <c r="F134" s="9">
        <v>0</v>
      </c>
      <c r="G134" s="9">
        <v>1932028</v>
      </c>
      <c r="H134" s="9">
        <v>0</v>
      </c>
      <c r="I134" s="9">
        <v>0</v>
      </c>
      <c r="J134" s="9">
        <v>0</v>
      </c>
      <c r="K134" s="9">
        <v>1932028</v>
      </c>
    </row>
    <row r="135" spans="1:11" s="7" customFormat="1" ht="15" outlineLevel="2" x14ac:dyDescent="0.25">
      <c r="A135" s="7" t="s">
        <v>594</v>
      </c>
      <c r="B135" s="6" t="s">
        <v>595</v>
      </c>
      <c r="C135" s="6">
        <v>298</v>
      </c>
      <c r="D135" s="6" t="s">
        <v>82</v>
      </c>
      <c r="E135" s="9">
        <v>1436215</v>
      </c>
      <c r="F135" s="9">
        <v>0</v>
      </c>
      <c r="G135" s="9">
        <v>1436215</v>
      </c>
      <c r="H135" s="9">
        <v>0</v>
      </c>
      <c r="I135" s="9">
        <v>0</v>
      </c>
      <c r="J135" s="9">
        <v>0</v>
      </c>
      <c r="K135" s="9">
        <v>1436215</v>
      </c>
    </row>
    <row r="136" spans="1:11" s="7" customFormat="1" ht="15" outlineLevel="2" x14ac:dyDescent="0.25">
      <c r="A136" s="7" t="s">
        <v>594</v>
      </c>
      <c r="B136" s="6" t="s">
        <v>595</v>
      </c>
      <c r="C136" s="6">
        <v>298</v>
      </c>
      <c r="D136" s="6" t="s">
        <v>86</v>
      </c>
      <c r="E136" s="9">
        <v>1138086</v>
      </c>
      <c r="F136" s="9">
        <v>0</v>
      </c>
      <c r="G136" s="9">
        <v>1138086</v>
      </c>
      <c r="H136" s="9">
        <v>0</v>
      </c>
      <c r="I136" s="9">
        <v>0</v>
      </c>
      <c r="J136" s="9">
        <v>0</v>
      </c>
      <c r="K136" s="9">
        <v>1138086</v>
      </c>
    </row>
    <row r="137" spans="1:11" s="7" customFormat="1" ht="15" outlineLevel="2" x14ac:dyDescent="0.25">
      <c r="A137" s="7" t="s">
        <v>594</v>
      </c>
      <c r="B137" s="6" t="s">
        <v>595</v>
      </c>
      <c r="C137" s="6">
        <v>298</v>
      </c>
      <c r="D137" s="6" t="s">
        <v>100</v>
      </c>
      <c r="E137" s="9">
        <v>696362</v>
      </c>
      <c r="F137" s="9">
        <v>0</v>
      </c>
      <c r="G137" s="9">
        <v>696362</v>
      </c>
      <c r="H137" s="9">
        <v>0</v>
      </c>
      <c r="I137" s="9">
        <v>0</v>
      </c>
      <c r="J137" s="9">
        <v>0</v>
      </c>
      <c r="K137" s="9">
        <v>696362</v>
      </c>
    </row>
    <row r="138" spans="1:11" s="7" customFormat="1" ht="15" outlineLevel="2" x14ac:dyDescent="0.25">
      <c r="A138" s="7" t="s">
        <v>594</v>
      </c>
      <c r="B138" s="6" t="s">
        <v>595</v>
      </c>
      <c r="C138" s="6">
        <v>298</v>
      </c>
      <c r="D138" s="6" t="s">
        <v>136</v>
      </c>
      <c r="E138" s="9">
        <v>826282</v>
      </c>
      <c r="F138" s="9">
        <v>0</v>
      </c>
      <c r="G138" s="9">
        <v>826282</v>
      </c>
      <c r="H138" s="9">
        <v>0</v>
      </c>
      <c r="I138" s="9">
        <v>0</v>
      </c>
      <c r="J138" s="9">
        <v>0</v>
      </c>
      <c r="K138" s="9">
        <v>826282</v>
      </c>
    </row>
    <row r="139" spans="1:11" s="7" customFormat="1" ht="15" outlineLevel="2" x14ac:dyDescent="0.25">
      <c r="A139" s="7" t="s">
        <v>594</v>
      </c>
      <c r="B139" s="6" t="s">
        <v>595</v>
      </c>
      <c r="C139" s="6">
        <v>298</v>
      </c>
      <c r="D139" s="6" t="s">
        <v>150</v>
      </c>
      <c r="E139" s="9">
        <v>1579014</v>
      </c>
      <c r="F139" s="9">
        <v>0</v>
      </c>
      <c r="G139" s="9">
        <v>1579014</v>
      </c>
      <c r="H139" s="9">
        <v>0</v>
      </c>
      <c r="I139" s="9">
        <v>0</v>
      </c>
      <c r="J139" s="9">
        <v>0</v>
      </c>
      <c r="K139" s="9">
        <v>1579014</v>
      </c>
    </row>
    <row r="140" spans="1:11" s="7" customFormat="1" ht="15" outlineLevel="2" x14ac:dyDescent="0.25">
      <c r="A140" s="7" t="s">
        <v>594</v>
      </c>
      <c r="B140" s="6" t="s">
        <v>595</v>
      </c>
      <c r="C140" s="6">
        <v>298</v>
      </c>
      <c r="D140" s="6" t="s">
        <v>157</v>
      </c>
      <c r="E140" s="9">
        <v>1483364</v>
      </c>
      <c r="F140" s="9">
        <v>0</v>
      </c>
      <c r="G140" s="9">
        <v>1483364</v>
      </c>
      <c r="H140" s="9">
        <v>0</v>
      </c>
      <c r="I140" s="9">
        <v>0</v>
      </c>
      <c r="J140" s="9">
        <v>0</v>
      </c>
      <c r="K140" s="9">
        <v>1483364</v>
      </c>
    </row>
    <row r="141" spans="1:11" s="7" customFormat="1" ht="15" outlineLevel="2" x14ac:dyDescent="0.25">
      <c r="A141" s="7" t="s">
        <v>594</v>
      </c>
      <c r="B141" s="6" t="s">
        <v>595</v>
      </c>
      <c r="C141" s="6">
        <v>298</v>
      </c>
      <c r="D141" s="6" t="s">
        <v>159</v>
      </c>
      <c r="E141" s="9">
        <v>603417</v>
      </c>
      <c r="F141" s="9">
        <v>0</v>
      </c>
      <c r="G141" s="9">
        <v>603417</v>
      </c>
      <c r="H141" s="9">
        <v>0</v>
      </c>
      <c r="I141" s="9">
        <v>0</v>
      </c>
      <c r="J141" s="9">
        <v>0</v>
      </c>
      <c r="K141" s="9">
        <v>603417</v>
      </c>
    </row>
    <row r="142" spans="1:11" s="7" customFormat="1" ht="15" outlineLevel="2" x14ac:dyDescent="0.25">
      <c r="A142" s="7" t="s">
        <v>594</v>
      </c>
      <c r="B142" s="6" t="s">
        <v>595</v>
      </c>
      <c r="C142" s="6">
        <v>298</v>
      </c>
      <c r="D142" s="6" t="s">
        <v>161</v>
      </c>
      <c r="E142" s="9">
        <v>567345</v>
      </c>
      <c r="F142" s="9">
        <v>0</v>
      </c>
      <c r="G142" s="9">
        <v>567345</v>
      </c>
      <c r="H142" s="9">
        <v>0</v>
      </c>
      <c r="I142" s="9">
        <v>0</v>
      </c>
      <c r="J142" s="9">
        <v>0</v>
      </c>
      <c r="K142" s="9">
        <v>567345</v>
      </c>
    </row>
    <row r="143" spans="1:11" s="7" customFormat="1" ht="15" outlineLevel="2" x14ac:dyDescent="0.25">
      <c r="A143" s="7" t="s">
        <v>594</v>
      </c>
      <c r="B143" s="6" t="s">
        <v>595</v>
      </c>
      <c r="C143" s="6">
        <v>298</v>
      </c>
      <c r="D143" s="6" t="s">
        <v>163</v>
      </c>
      <c r="E143" s="9">
        <v>278272</v>
      </c>
      <c r="F143" s="9">
        <v>0</v>
      </c>
      <c r="G143" s="9">
        <v>278272</v>
      </c>
      <c r="H143" s="9">
        <v>0</v>
      </c>
      <c r="I143" s="9">
        <v>0</v>
      </c>
      <c r="J143" s="9">
        <v>0</v>
      </c>
      <c r="K143" s="9">
        <v>278272</v>
      </c>
    </row>
    <row r="144" spans="1:11" s="7" customFormat="1" ht="15" outlineLevel="2" x14ac:dyDescent="0.25">
      <c r="A144" s="7" t="s">
        <v>594</v>
      </c>
      <c r="B144" s="6" t="s">
        <v>595</v>
      </c>
      <c r="C144" s="6">
        <v>298</v>
      </c>
      <c r="D144" s="6" t="s">
        <v>165</v>
      </c>
      <c r="E144" s="9">
        <v>211658</v>
      </c>
      <c r="F144" s="9">
        <v>0</v>
      </c>
      <c r="G144" s="9">
        <v>211658</v>
      </c>
      <c r="H144" s="9">
        <v>0</v>
      </c>
      <c r="I144" s="9">
        <v>0</v>
      </c>
      <c r="J144" s="9">
        <v>0</v>
      </c>
      <c r="K144" s="9">
        <v>211658</v>
      </c>
    </row>
    <row r="145" spans="1:11" s="7" customFormat="1" ht="15" outlineLevel="2" x14ac:dyDescent="0.25">
      <c r="A145" s="7" t="s">
        <v>594</v>
      </c>
      <c r="B145" s="6" t="s">
        <v>595</v>
      </c>
      <c r="C145" s="6">
        <v>298</v>
      </c>
      <c r="D145" s="6" t="s">
        <v>167</v>
      </c>
      <c r="E145" s="9">
        <v>188729</v>
      </c>
      <c r="F145" s="9">
        <v>0</v>
      </c>
      <c r="G145" s="9">
        <v>188729</v>
      </c>
      <c r="H145" s="9">
        <v>0</v>
      </c>
      <c r="I145" s="9">
        <v>0</v>
      </c>
      <c r="J145" s="9">
        <v>0</v>
      </c>
      <c r="K145" s="9">
        <v>188729</v>
      </c>
    </row>
    <row r="146" spans="1:11" s="7" customFormat="1" outlineLevel="1" x14ac:dyDescent="0.3">
      <c r="A146" s="10" t="s">
        <v>596</v>
      </c>
      <c r="B146" s="10"/>
      <c r="C146" s="10"/>
      <c r="D146" s="10"/>
      <c r="E146" s="11">
        <f t="shared" ref="E146:K146" si="13">SUBTOTAL(9,E123:E145)</f>
        <v>31066381</v>
      </c>
      <c r="F146" s="11">
        <f t="shared" si="13"/>
        <v>0</v>
      </c>
      <c r="G146" s="11">
        <f t="shared" si="13"/>
        <v>31066381</v>
      </c>
      <c r="H146" s="11">
        <f t="shared" si="13"/>
        <v>0</v>
      </c>
      <c r="I146" s="11">
        <f t="shared" si="13"/>
        <v>0</v>
      </c>
      <c r="J146" s="11">
        <f t="shared" si="13"/>
        <v>0</v>
      </c>
      <c r="K146" s="11">
        <f t="shared" si="13"/>
        <v>31066381</v>
      </c>
    </row>
    <row r="147" spans="1:11" s="7" customFormat="1" ht="30" outlineLevel="2" x14ac:dyDescent="0.25">
      <c r="A147" s="152" t="s">
        <v>597</v>
      </c>
      <c r="B147" s="6" t="s">
        <v>598</v>
      </c>
      <c r="C147" s="6">
        <v>281</v>
      </c>
      <c r="D147" s="6" t="s">
        <v>100</v>
      </c>
      <c r="E147" s="9">
        <v>17935</v>
      </c>
      <c r="F147" s="9">
        <v>0</v>
      </c>
      <c r="G147" s="9">
        <v>17935</v>
      </c>
      <c r="H147" s="9">
        <v>0</v>
      </c>
      <c r="I147" s="9">
        <v>0</v>
      </c>
      <c r="J147" s="9">
        <v>0</v>
      </c>
      <c r="K147" s="9">
        <v>17935</v>
      </c>
    </row>
    <row r="148" spans="1:11" s="7" customFormat="1" ht="30" outlineLevel="2" x14ac:dyDescent="0.25">
      <c r="A148" s="152" t="s">
        <v>597</v>
      </c>
      <c r="B148" s="6" t="s">
        <v>598</v>
      </c>
      <c r="C148" s="6">
        <v>281</v>
      </c>
      <c r="D148" s="6" t="s">
        <v>136</v>
      </c>
      <c r="E148" s="9">
        <v>383293</v>
      </c>
      <c r="F148" s="9">
        <v>0</v>
      </c>
      <c r="G148" s="9">
        <v>383293</v>
      </c>
      <c r="H148" s="9">
        <v>0</v>
      </c>
      <c r="I148" s="9">
        <v>0</v>
      </c>
      <c r="J148" s="9">
        <v>0</v>
      </c>
      <c r="K148" s="9">
        <v>383293</v>
      </c>
    </row>
    <row r="149" spans="1:11" s="7" customFormat="1" ht="30" outlineLevel="2" x14ac:dyDescent="0.25">
      <c r="A149" s="152" t="s">
        <v>597</v>
      </c>
      <c r="B149" s="6" t="s">
        <v>598</v>
      </c>
      <c r="C149" s="6">
        <v>281</v>
      </c>
      <c r="D149" s="6" t="s">
        <v>150</v>
      </c>
      <c r="E149" s="9">
        <v>681608</v>
      </c>
      <c r="F149" s="9">
        <v>0</v>
      </c>
      <c r="G149" s="9">
        <v>681608</v>
      </c>
      <c r="H149" s="9">
        <v>0</v>
      </c>
      <c r="I149" s="9">
        <v>0</v>
      </c>
      <c r="J149" s="9">
        <v>0</v>
      </c>
      <c r="K149" s="9">
        <v>681608</v>
      </c>
    </row>
    <row r="150" spans="1:11" s="7" customFormat="1" ht="30" outlineLevel="2" x14ac:dyDescent="0.25">
      <c r="A150" s="152" t="s">
        <v>597</v>
      </c>
      <c r="B150" s="6" t="s">
        <v>598</v>
      </c>
      <c r="C150" s="6">
        <v>281</v>
      </c>
      <c r="D150" s="6" t="s">
        <v>157</v>
      </c>
      <c r="E150" s="9">
        <v>649974</v>
      </c>
      <c r="F150" s="9">
        <v>0</v>
      </c>
      <c r="G150" s="9">
        <v>649974</v>
      </c>
      <c r="H150" s="9">
        <v>0</v>
      </c>
      <c r="I150" s="9">
        <v>0</v>
      </c>
      <c r="J150" s="9">
        <v>0</v>
      </c>
      <c r="K150" s="9">
        <v>649974</v>
      </c>
    </row>
    <row r="151" spans="1:11" s="7" customFormat="1" ht="30" outlineLevel="2" x14ac:dyDescent="0.25">
      <c r="A151" s="152" t="s">
        <v>597</v>
      </c>
      <c r="B151" s="6" t="s">
        <v>598</v>
      </c>
      <c r="C151" s="6">
        <v>281</v>
      </c>
      <c r="D151" s="6" t="s">
        <v>159</v>
      </c>
      <c r="E151" s="9">
        <v>680286</v>
      </c>
      <c r="F151" s="9">
        <v>0</v>
      </c>
      <c r="G151" s="9">
        <v>680286</v>
      </c>
      <c r="H151" s="9">
        <v>0</v>
      </c>
      <c r="I151" s="9">
        <v>0</v>
      </c>
      <c r="J151" s="9">
        <v>0</v>
      </c>
      <c r="K151" s="9">
        <v>680286</v>
      </c>
    </row>
    <row r="152" spans="1:11" s="7" customFormat="1" ht="30" outlineLevel="2" x14ac:dyDescent="0.25">
      <c r="A152" s="152" t="s">
        <v>597</v>
      </c>
      <c r="B152" s="6" t="s">
        <v>598</v>
      </c>
      <c r="C152" s="6">
        <v>281</v>
      </c>
      <c r="D152" s="6" t="s">
        <v>161</v>
      </c>
      <c r="E152" s="9">
        <v>427477</v>
      </c>
      <c r="F152" s="9">
        <v>0</v>
      </c>
      <c r="G152" s="9">
        <v>427477</v>
      </c>
      <c r="H152" s="9">
        <v>0</v>
      </c>
      <c r="I152" s="9">
        <v>0</v>
      </c>
      <c r="J152" s="9">
        <v>0</v>
      </c>
      <c r="K152" s="9">
        <v>427477</v>
      </c>
    </row>
    <row r="153" spans="1:11" s="7" customFormat="1" ht="30" outlineLevel="2" x14ac:dyDescent="0.25">
      <c r="A153" s="152" t="s">
        <v>597</v>
      </c>
      <c r="B153" s="6" t="s">
        <v>598</v>
      </c>
      <c r="C153" s="6">
        <v>281</v>
      </c>
      <c r="D153" s="6" t="s">
        <v>163</v>
      </c>
      <c r="E153" s="9">
        <v>446868</v>
      </c>
      <c r="F153" s="9">
        <v>0</v>
      </c>
      <c r="G153" s="9">
        <v>446868</v>
      </c>
      <c r="H153" s="9">
        <v>0</v>
      </c>
      <c r="I153" s="9">
        <v>0</v>
      </c>
      <c r="J153" s="9">
        <v>0</v>
      </c>
      <c r="K153" s="9">
        <v>446868</v>
      </c>
    </row>
    <row r="154" spans="1:11" s="7" customFormat="1" ht="30" outlineLevel="2" x14ac:dyDescent="0.25">
      <c r="A154" s="152" t="s">
        <v>597</v>
      </c>
      <c r="B154" s="6" t="s">
        <v>598</v>
      </c>
      <c r="C154" s="6">
        <v>281</v>
      </c>
      <c r="D154" s="6" t="s">
        <v>165</v>
      </c>
      <c r="E154" s="9">
        <v>821319</v>
      </c>
      <c r="F154" s="9">
        <v>0</v>
      </c>
      <c r="G154" s="9">
        <v>821319</v>
      </c>
      <c r="H154" s="9">
        <v>0</v>
      </c>
      <c r="I154" s="9">
        <v>0</v>
      </c>
      <c r="J154" s="9">
        <v>0</v>
      </c>
      <c r="K154" s="9">
        <v>821319</v>
      </c>
    </row>
    <row r="155" spans="1:11" s="7" customFormat="1" ht="30" outlineLevel="2" x14ac:dyDescent="0.25">
      <c r="A155" s="152" t="s">
        <v>597</v>
      </c>
      <c r="B155" s="6" t="s">
        <v>598</v>
      </c>
      <c r="C155" s="6">
        <v>281</v>
      </c>
      <c r="D155" s="6" t="s">
        <v>167</v>
      </c>
      <c r="E155" s="9">
        <v>565634</v>
      </c>
      <c r="F155" s="9">
        <v>0</v>
      </c>
      <c r="G155" s="9">
        <v>565634</v>
      </c>
      <c r="H155" s="9">
        <v>0</v>
      </c>
      <c r="I155" s="9">
        <v>0</v>
      </c>
      <c r="J155" s="9">
        <v>0</v>
      </c>
      <c r="K155" s="9">
        <v>565634</v>
      </c>
    </row>
    <row r="156" spans="1:11" s="7" customFormat="1" ht="30" outlineLevel="2" x14ac:dyDescent="0.25">
      <c r="A156" s="152" t="s">
        <v>597</v>
      </c>
      <c r="B156" s="6" t="s">
        <v>598</v>
      </c>
      <c r="C156" s="6">
        <v>281</v>
      </c>
      <c r="D156" s="6" t="s">
        <v>171</v>
      </c>
      <c r="E156" s="9">
        <v>235446</v>
      </c>
      <c r="F156" s="9">
        <v>0</v>
      </c>
      <c r="G156" s="9">
        <v>235446</v>
      </c>
      <c r="H156" s="9">
        <v>0</v>
      </c>
      <c r="I156" s="9">
        <v>0</v>
      </c>
      <c r="J156" s="9">
        <v>0</v>
      </c>
      <c r="K156" s="9">
        <v>235446</v>
      </c>
    </row>
    <row r="157" spans="1:11" s="7" customFormat="1" outlineLevel="1" x14ac:dyDescent="0.3">
      <c r="A157" s="214" t="s">
        <v>599</v>
      </c>
      <c r="B157" s="214"/>
      <c r="C157" s="214"/>
      <c r="D157" s="214"/>
      <c r="E157" s="11">
        <f t="shared" ref="E157:K157" si="14">SUBTOTAL(9,E147:E156)</f>
        <v>4909840</v>
      </c>
      <c r="F157" s="11">
        <f t="shared" si="14"/>
        <v>0</v>
      </c>
      <c r="G157" s="11">
        <f t="shared" si="14"/>
        <v>4909840</v>
      </c>
      <c r="H157" s="11">
        <f t="shared" si="14"/>
        <v>0</v>
      </c>
      <c r="I157" s="11">
        <f t="shared" si="14"/>
        <v>0</v>
      </c>
      <c r="J157" s="11">
        <f t="shared" si="14"/>
        <v>0</v>
      </c>
      <c r="K157" s="11">
        <f t="shared" si="14"/>
        <v>4909840</v>
      </c>
    </row>
    <row r="158" spans="1:11" s="7" customFormat="1" ht="15" outlineLevel="2" x14ac:dyDescent="0.25">
      <c r="A158" s="7" t="s">
        <v>600</v>
      </c>
      <c r="B158" s="6" t="s">
        <v>601</v>
      </c>
      <c r="C158" s="6">
        <v>323</v>
      </c>
      <c r="D158" s="6" t="s">
        <v>82</v>
      </c>
      <c r="E158" s="9">
        <v>630042</v>
      </c>
      <c r="F158" s="9">
        <v>0</v>
      </c>
      <c r="G158" s="9">
        <v>630042</v>
      </c>
      <c r="H158" s="9">
        <v>0</v>
      </c>
      <c r="I158" s="9">
        <v>0</v>
      </c>
      <c r="J158" s="9">
        <v>0</v>
      </c>
      <c r="K158" s="9">
        <v>630042</v>
      </c>
    </row>
    <row r="159" spans="1:11" s="7" customFormat="1" ht="15" outlineLevel="2" x14ac:dyDescent="0.25">
      <c r="A159" s="7" t="s">
        <v>600</v>
      </c>
      <c r="B159" s="6" t="s">
        <v>601</v>
      </c>
      <c r="C159" s="6">
        <v>323</v>
      </c>
      <c r="D159" s="6" t="s">
        <v>86</v>
      </c>
      <c r="E159" s="9">
        <v>2509</v>
      </c>
      <c r="F159" s="9">
        <v>0</v>
      </c>
      <c r="G159" s="9">
        <v>2509</v>
      </c>
      <c r="H159" s="9">
        <v>0</v>
      </c>
      <c r="I159" s="9">
        <v>0</v>
      </c>
      <c r="J159" s="9">
        <v>0</v>
      </c>
      <c r="K159" s="9">
        <v>2509</v>
      </c>
    </row>
    <row r="160" spans="1:11" s="7" customFormat="1" ht="15" outlineLevel="2" x14ac:dyDescent="0.25">
      <c r="A160" s="7" t="s">
        <v>600</v>
      </c>
      <c r="B160" s="6" t="s">
        <v>601</v>
      </c>
      <c r="C160" s="6">
        <v>323</v>
      </c>
      <c r="D160" s="6" t="s">
        <v>100</v>
      </c>
      <c r="E160" s="9">
        <v>468288</v>
      </c>
      <c r="F160" s="9">
        <v>0</v>
      </c>
      <c r="G160" s="9">
        <v>468288</v>
      </c>
      <c r="H160" s="9">
        <v>0</v>
      </c>
      <c r="I160" s="9">
        <v>0</v>
      </c>
      <c r="J160" s="9">
        <v>0</v>
      </c>
      <c r="K160" s="9">
        <v>468288</v>
      </c>
    </row>
    <row r="161" spans="1:11" s="7" customFormat="1" ht="15" outlineLevel="2" x14ac:dyDescent="0.25">
      <c r="A161" s="7" t="s">
        <v>600</v>
      </c>
      <c r="B161" s="6" t="s">
        <v>601</v>
      </c>
      <c r="C161" s="6">
        <v>323</v>
      </c>
      <c r="D161" s="6" t="s">
        <v>150</v>
      </c>
      <c r="E161" s="9">
        <v>321317</v>
      </c>
      <c r="F161" s="9">
        <v>0</v>
      </c>
      <c r="G161" s="9">
        <v>321317</v>
      </c>
      <c r="H161" s="9">
        <v>0</v>
      </c>
      <c r="I161" s="9">
        <v>0</v>
      </c>
      <c r="J161" s="9">
        <v>0</v>
      </c>
      <c r="K161" s="9">
        <v>321317</v>
      </c>
    </row>
    <row r="162" spans="1:11" s="7" customFormat="1" ht="15" outlineLevel="2" x14ac:dyDescent="0.25">
      <c r="A162" s="7" t="s">
        <v>600</v>
      </c>
      <c r="B162" s="6" t="s">
        <v>601</v>
      </c>
      <c r="C162" s="6">
        <v>323</v>
      </c>
      <c r="D162" s="6" t="s">
        <v>159</v>
      </c>
      <c r="E162" s="9">
        <v>224217</v>
      </c>
      <c r="F162" s="9">
        <v>0</v>
      </c>
      <c r="G162" s="9">
        <v>224217</v>
      </c>
      <c r="H162" s="9">
        <v>0</v>
      </c>
      <c r="I162" s="9">
        <v>0</v>
      </c>
      <c r="J162" s="9">
        <v>0</v>
      </c>
      <c r="K162" s="9">
        <v>224217</v>
      </c>
    </row>
    <row r="163" spans="1:11" s="7" customFormat="1" ht="15" outlineLevel="2" x14ac:dyDescent="0.25">
      <c r="A163" s="7" t="s">
        <v>600</v>
      </c>
      <c r="B163" s="6" t="s">
        <v>601</v>
      </c>
      <c r="C163" s="6">
        <v>323</v>
      </c>
      <c r="D163" s="6" t="s">
        <v>163</v>
      </c>
      <c r="E163" s="9">
        <v>138065</v>
      </c>
      <c r="F163" s="9">
        <v>0</v>
      </c>
      <c r="G163" s="9">
        <v>138065</v>
      </c>
      <c r="H163" s="9">
        <v>0</v>
      </c>
      <c r="I163" s="9">
        <v>0</v>
      </c>
      <c r="J163" s="9">
        <v>0</v>
      </c>
      <c r="K163" s="9">
        <v>138065</v>
      </c>
    </row>
    <row r="164" spans="1:11" s="7" customFormat="1" ht="15" outlineLevel="2" x14ac:dyDescent="0.25">
      <c r="A164" s="7" t="s">
        <v>600</v>
      </c>
      <c r="B164" s="6" t="s">
        <v>601</v>
      </c>
      <c r="C164" s="6">
        <v>323</v>
      </c>
      <c r="D164" s="6" t="s">
        <v>167</v>
      </c>
      <c r="E164" s="9">
        <v>32181</v>
      </c>
      <c r="F164" s="9">
        <v>0</v>
      </c>
      <c r="G164" s="9">
        <v>32181</v>
      </c>
      <c r="H164" s="9">
        <v>0</v>
      </c>
      <c r="I164" s="9">
        <v>0</v>
      </c>
      <c r="J164" s="9">
        <v>0</v>
      </c>
      <c r="K164" s="9">
        <v>32181</v>
      </c>
    </row>
    <row r="165" spans="1:11" s="7" customFormat="1" outlineLevel="1" x14ac:dyDescent="0.3">
      <c r="A165" s="214" t="s">
        <v>602</v>
      </c>
      <c r="B165" s="214"/>
      <c r="C165" s="214"/>
      <c r="D165" s="214"/>
      <c r="E165" s="11">
        <f t="shared" ref="E165:K165" si="15">SUBTOTAL(9,E158:E164)</f>
        <v>1816619</v>
      </c>
      <c r="F165" s="11">
        <f t="shared" si="15"/>
        <v>0</v>
      </c>
      <c r="G165" s="11">
        <f t="shared" si="15"/>
        <v>1816619</v>
      </c>
      <c r="H165" s="11">
        <f t="shared" si="15"/>
        <v>0</v>
      </c>
      <c r="I165" s="11">
        <f t="shared" si="15"/>
        <v>0</v>
      </c>
      <c r="J165" s="11">
        <f t="shared" si="15"/>
        <v>0</v>
      </c>
      <c r="K165" s="11">
        <f t="shared" si="15"/>
        <v>1816619</v>
      </c>
    </row>
    <row r="166" spans="1:11" s="7" customFormat="1" ht="15" outlineLevel="2" x14ac:dyDescent="0.25">
      <c r="A166" s="7" t="s">
        <v>603</v>
      </c>
      <c r="B166" s="6" t="s">
        <v>38</v>
      </c>
      <c r="C166" s="6">
        <v>356</v>
      </c>
      <c r="D166" s="6" t="s">
        <v>14</v>
      </c>
      <c r="E166" s="9">
        <v>882163</v>
      </c>
      <c r="F166" s="9">
        <v>0</v>
      </c>
      <c r="G166" s="9">
        <v>882163</v>
      </c>
      <c r="H166" s="9">
        <v>0</v>
      </c>
      <c r="I166" s="9">
        <v>0</v>
      </c>
      <c r="J166" s="9">
        <v>0</v>
      </c>
      <c r="K166" s="9">
        <v>882163</v>
      </c>
    </row>
    <row r="167" spans="1:11" s="7" customFormat="1" ht="15" outlineLevel="2" x14ac:dyDescent="0.25">
      <c r="A167" s="7" t="s">
        <v>603</v>
      </c>
      <c r="B167" s="6" t="s">
        <v>38</v>
      </c>
      <c r="C167" s="6">
        <v>356</v>
      </c>
      <c r="D167" s="6" t="s">
        <v>54</v>
      </c>
      <c r="E167" s="9">
        <v>818594</v>
      </c>
      <c r="F167" s="9">
        <v>0</v>
      </c>
      <c r="G167" s="9">
        <v>818594</v>
      </c>
      <c r="H167" s="9">
        <v>0</v>
      </c>
      <c r="I167" s="9">
        <v>0</v>
      </c>
      <c r="J167" s="9">
        <v>0</v>
      </c>
      <c r="K167" s="9">
        <v>818594</v>
      </c>
    </row>
    <row r="168" spans="1:11" s="7" customFormat="1" ht="15" outlineLevel="2" x14ac:dyDescent="0.25">
      <c r="A168" s="7" t="s">
        <v>603</v>
      </c>
      <c r="B168" s="6" t="s">
        <v>38</v>
      </c>
      <c r="C168" s="6">
        <v>356</v>
      </c>
      <c r="D168" s="6" t="s">
        <v>60</v>
      </c>
      <c r="E168" s="9">
        <v>771658</v>
      </c>
      <c r="F168" s="9">
        <v>0</v>
      </c>
      <c r="G168" s="9">
        <v>771658</v>
      </c>
      <c r="H168" s="9">
        <v>0</v>
      </c>
      <c r="I168" s="9">
        <v>0</v>
      </c>
      <c r="J168" s="9">
        <v>0</v>
      </c>
      <c r="K168" s="9">
        <v>771658</v>
      </c>
    </row>
    <row r="169" spans="1:11" s="7" customFormat="1" ht="15" outlineLevel="2" x14ac:dyDescent="0.25">
      <c r="A169" s="7" t="s">
        <v>603</v>
      </c>
      <c r="B169" s="6" t="s">
        <v>38</v>
      </c>
      <c r="C169" s="6">
        <v>356</v>
      </c>
      <c r="D169" s="6" t="s">
        <v>62</v>
      </c>
      <c r="E169" s="9">
        <v>756164</v>
      </c>
      <c r="F169" s="9">
        <v>0</v>
      </c>
      <c r="G169" s="9">
        <v>756164</v>
      </c>
      <c r="H169" s="9">
        <v>0</v>
      </c>
      <c r="I169" s="9">
        <v>0</v>
      </c>
      <c r="J169" s="9">
        <v>0</v>
      </c>
      <c r="K169" s="9">
        <v>756164</v>
      </c>
    </row>
    <row r="170" spans="1:11" s="7" customFormat="1" ht="15" outlineLevel="2" x14ac:dyDescent="0.25">
      <c r="A170" s="7" t="s">
        <v>603</v>
      </c>
      <c r="B170" s="6" t="s">
        <v>38</v>
      </c>
      <c r="C170" s="6">
        <v>356</v>
      </c>
      <c r="D170" s="6" t="s">
        <v>64</v>
      </c>
      <c r="E170" s="9">
        <v>639275</v>
      </c>
      <c r="F170" s="9">
        <v>0</v>
      </c>
      <c r="G170" s="9">
        <v>639275</v>
      </c>
      <c r="H170" s="9">
        <v>0</v>
      </c>
      <c r="I170" s="9">
        <v>0</v>
      </c>
      <c r="J170" s="9">
        <v>0</v>
      </c>
      <c r="K170" s="9">
        <v>639275</v>
      </c>
    </row>
    <row r="171" spans="1:11" s="7" customFormat="1" ht="15" outlineLevel="2" x14ac:dyDescent="0.25">
      <c r="A171" s="7" t="s">
        <v>603</v>
      </c>
      <c r="B171" s="6" t="s">
        <v>38</v>
      </c>
      <c r="C171" s="6">
        <v>356</v>
      </c>
      <c r="D171" s="6" t="s">
        <v>66</v>
      </c>
      <c r="E171" s="9">
        <v>663952</v>
      </c>
      <c r="F171" s="9">
        <v>0</v>
      </c>
      <c r="G171" s="9">
        <v>663952</v>
      </c>
      <c r="H171" s="9">
        <v>0</v>
      </c>
      <c r="I171" s="9">
        <v>0</v>
      </c>
      <c r="J171" s="9">
        <v>0</v>
      </c>
      <c r="K171" s="9">
        <v>663952</v>
      </c>
    </row>
    <row r="172" spans="1:11" s="7" customFormat="1" ht="15" outlineLevel="2" x14ac:dyDescent="0.25">
      <c r="A172" s="7" t="s">
        <v>603</v>
      </c>
      <c r="B172" s="6" t="s">
        <v>38</v>
      </c>
      <c r="C172" s="6">
        <v>356</v>
      </c>
      <c r="D172" s="6" t="s">
        <v>68</v>
      </c>
      <c r="E172" s="9">
        <v>669653</v>
      </c>
      <c r="F172" s="9">
        <v>0</v>
      </c>
      <c r="G172" s="9">
        <v>669653</v>
      </c>
      <c r="H172" s="9">
        <v>0</v>
      </c>
      <c r="I172" s="9">
        <v>0</v>
      </c>
      <c r="J172" s="9">
        <v>0</v>
      </c>
      <c r="K172" s="9">
        <v>669653</v>
      </c>
    </row>
    <row r="173" spans="1:11" s="7" customFormat="1" ht="15" outlineLevel="2" x14ac:dyDescent="0.25">
      <c r="A173" s="7" t="s">
        <v>603</v>
      </c>
      <c r="B173" s="6" t="s">
        <v>38</v>
      </c>
      <c r="C173" s="6">
        <v>356</v>
      </c>
      <c r="D173" s="6" t="s">
        <v>71</v>
      </c>
      <c r="E173" s="9">
        <v>618356</v>
      </c>
      <c r="F173" s="9">
        <v>0</v>
      </c>
      <c r="G173" s="9">
        <v>618356</v>
      </c>
      <c r="H173" s="9">
        <v>0</v>
      </c>
      <c r="I173" s="9">
        <v>0</v>
      </c>
      <c r="J173" s="9">
        <v>0</v>
      </c>
      <c r="K173" s="9">
        <v>618356</v>
      </c>
    </row>
    <row r="174" spans="1:11" s="7" customFormat="1" ht="15" outlineLevel="2" x14ac:dyDescent="0.25">
      <c r="A174" s="7" t="s">
        <v>603</v>
      </c>
      <c r="B174" s="6" t="s">
        <v>38</v>
      </c>
      <c r="C174" s="6">
        <v>356</v>
      </c>
      <c r="D174" s="6" t="s">
        <v>73</v>
      </c>
      <c r="E174" s="9">
        <v>538204</v>
      </c>
      <c r="F174" s="9">
        <v>0</v>
      </c>
      <c r="G174" s="9">
        <v>538204</v>
      </c>
      <c r="H174" s="9">
        <v>0</v>
      </c>
      <c r="I174" s="9">
        <v>0</v>
      </c>
      <c r="J174" s="9">
        <v>0</v>
      </c>
      <c r="K174" s="9">
        <v>538204</v>
      </c>
    </row>
    <row r="175" spans="1:11" s="7" customFormat="1" ht="15" outlineLevel="2" x14ac:dyDescent="0.25">
      <c r="A175" s="7" t="s">
        <v>603</v>
      </c>
      <c r="B175" s="6" t="s">
        <v>38</v>
      </c>
      <c r="C175" s="6">
        <v>356</v>
      </c>
      <c r="D175" s="6" t="s">
        <v>75</v>
      </c>
      <c r="E175" s="9">
        <v>501396</v>
      </c>
      <c r="F175" s="9">
        <v>0</v>
      </c>
      <c r="G175" s="9">
        <v>501396</v>
      </c>
      <c r="H175" s="9">
        <v>0</v>
      </c>
      <c r="I175" s="9">
        <v>0</v>
      </c>
      <c r="J175" s="9">
        <v>0</v>
      </c>
      <c r="K175" s="9">
        <v>501396</v>
      </c>
    </row>
    <row r="176" spans="1:11" s="7" customFormat="1" ht="15" outlineLevel="2" x14ac:dyDescent="0.25">
      <c r="A176" s="7" t="s">
        <v>603</v>
      </c>
      <c r="B176" s="6" t="s">
        <v>38</v>
      </c>
      <c r="C176" s="6">
        <v>356</v>
      </c>
      <c r="D176" s="6" t="s">
        <v>77</v>
      </c>
      <c r="E176" s="9">
        <v>517346</v>
      </c>
      <c r="F176" s="9">
        <v>0</v>
      </c>
      <c r="G176" s="9">
        <v>517346</v>
      </c>
      <c r="H176" s="9">
        <v>0</v>
      </c>
      <c r="I176" s="9">
        <v>0</v>
      </c>
      <c r="J176" s="9">
        <v>0</v>
      </c>
      <c r="K176" s="9">
        <v>517346</v>
      </c>
    </row>
    <row r="177" spans="1:11" s="7" customFormat="1" ht="15" outlineLevel="2" x14ac:dyDescent="0.25">
      <c r="A177" s="7" t="s">
        <v>603</v>
      </c>
      <c r="B177" s="6" t="s">
        <v>38</v>
      </c>
      <c r="C177" s="6">
        <v>356</v>
      </c>
      <c r="D177" s="6" t="s">
        <v>79</v>
      </c>
      <c r="E177" s="9">
        <v>411975</v>
      </c>
      <c r="F177" s="9">
        <v>0</v>
      </c>
      <c r="G177" s="9">
        <v>411975</v>
      </c>
      <c r="H177" s="9">
        <v>0</v>
      </c>
      <c r="I177" s="9">
        <v>0</v>
      </c>
      <c r="J177" s="9">
        <v>0</v>
      </c>
      <c r="K177" s="9">
        <v>411975</v>
      </c>
    </row>
    <row r="178" spans="1:11" s="7" customFormat="1" ht="15" outlineLevel="2" x14ac:dyDescent="0.25">
      <c r="A178" s="7" t="s">
        <v>603</v>
      </c>
      <c r="B178" s="6" t="s">
        <v>38</v>
      </c>
      <c r="C178" s="6">
        <v>356</v>
      </c>
      <c r="D178" s="6" t="s">
        <v>82</v>
      </c>
      <c r="E178" s="9">
        <v>369012</v>
      </c>
      <c r="F178" s="9">
        <v>0</v>
      </c>
      <c r="G178" s="9">
        <v>369012</v>
      </c>
      <c r="H178" s="9">
        <v>0</v>
      </c>
      <c r="I178" s="9">
        <v>0</v>
      </c>
      <c r="J178" s="9">
        <v>0</v>
      </c>
      <c r="K178" s="9">
        <v>369012</v>
      </c>
    </row>
    <row r="179" spans="1:11" s="7" customFormat="1" ht="15" outlineLevel="2" x14ac:dyDescent="0.25">
      <c r="A179" s="7" t="s">
        <v>603</v>
      </c>
      <c r="B179" s="6" t="s">
        <v>38</v>
      </c>
      <c r="C179" s="6">
        <v>356</v>
      </c>
      <c r="D179" s="6" t="s">
        <v>86</v>
      </c>
      <c r="E179" s="9">
        <v>339391</v>
      </c>
      <c r="F179" s="9">
        <v>0</v>
      </c>
      <c r="G179" s="9">
        <v>339391</v>
      </c>
      <c r="H179" s="9">
        <v>0</v>
      </c>
      <c r="I179" s="9">
        <v>0</v>
      </c>
      <c r="J179" s="9">
        <v>0</v>
      </c>
      <c r="K179" s="9">
        <v>339391</v>
      </c>
    </row>
    <row r="180" spans="1:11" s="7" customFormat="1" ht="15" outlineLevel="2" x14ac:dyDescent="0.25">
      <c r="A180" s="7" t="s">
        <v>603</v>
      </c>
      <c r="B180" s="6" t="s">
        <v>38</v>
      </c>
      <c r="C180" s="6">
        <v>356</v>
      </c>
      <c r="D180" s="6" t="s">
        <v>100</v>
      </c>
      <c r="E180" s="9">
        <v>418145</v>
      </c>
      <c r="F180" s="9">
        <v>0</v>
      </c>
      <c r="G180" s="9">
        <v>418145</v>
      </c>
      <c r="H180" s="9">
        <v>0</v>
      </c>
      <c r="I180" s="9">
        <v>0</v>
      </c>
      <c r="J180" s="9">
        <v>0</v>
      </c>
      <c r="K180" s="9">
        <v>418145</v>
      </c>
    </row>
    <row r="181" spans="1:11" s="7" customFormat="1" ht="15" outlineLevel="2" x14ac:dyDescent="0.25">
      <c r="A181" s="7" t="s">
        <v>603</v>
      </c>
      <c r="B181" s="6" t="s">
        <v>38</v>
      </c>
      <c r="C181" s="6">
        <v>356</v>
      </c>
      <c r="D181" s="6" t="s">
        <v>136</v>
      </c>
      <c r="E181" s="9">
        <v>361937</v>
      </c>
      <c r="F181" s="9">
        <v>0</v>
      </c>
      <c r="G181" s="9">
        <v>361937</v>
      </c>
      <c r="H181" s="9">
        <v>0</v>
      </c>
      <c r="I181" s="9">
        <v>0</v>
      </c>
      <c r="J181" s="9">
        <v>0</v>
      </c>
      <c r="K181" s="9">
        <v>361937</v>
      </c>
    </row>
    <row r="182" spans="1:11" s="7" customFormat="1" ht="15" outlineLevel="2" x14ac:dyDescent="0.25">
      <c r="A182" s="7" t="s">
        <v>603</v>
      </c>
      <c r="B182" s="6" t="s">
        <v>38</v>
      </c>
      <c r="C182" s="6">
        <v>356</v>
      </c>
      <c r="D182" s="6" t="s">
        <v>150</v>
      </c>
      <c r="E182" s="9">
        <v>268931</v>
      </c>
      <c r="F182" s="9">
        <v>0</v>
      </c>
      <c r="G182" s="9">
        <v>268931</v>
      </c>
      <c r="H182" s="9">
        <v>0</v>
      </c>
      <c r="I182" s="9">
        <v>0</v>
      </c>
      <c r="J182" s="9">
        <v>0</v>
      </c>
      <c r="K182" s="9">
        <v>268931</v>
      </c>
    </row>
    <row r="183" spans="1:11" s="7" customFormat="1" ht="15" outlineLevel="2" x14ac:dyDescent="0.25">
      <c r="A183" s="7" t="s">
        <v>603</v>
      </c>
      <c r="B183" s="6" t="s">
        <v>38</v>
      </c>
      <c r="C183" s="6">
        <v>356</v>
      </c>
      <c r="D183" s="6" t="s">
        <v>157</v>
      </c>
      <c r="E183" s="9">
        <v>361066</v>
      </c>
      <c r="F183" s="9">
        <v>0</v>
      </c>
      <c r="G183" s="9">
        <v>361066</v>
      </c>
      <c r="H183" s="9">
        <v>0</v>
      </c>
      <c r="I183" s="9">
        <v>0</v>
      </c>
      <c r="J183" s="9">
        <v>0</v>
      </c>
      <c r="K183" s="9">
        <v>361066</v>
      </c>
    </row>
    <row r="184" spans="1:11" s="7" customFormat="1" ht="15" outlineLevel="2" x14ac:dyDescent="0.25">
      <c r="A184" s="7" t="s">
        <v>603</v>
      </c>
      <c r="B184" s="6" t="s">
        <v>38</v>
      </c>
      <c r="C184" s="6">
        <v>356</v>
      </c>
      <c r="D184" s="6" t="s">
        <v>159</v>
      </c>
      <c r="E184" s="9">
        <v>271154</v>
      </c>
      <c r="F184" s="9">
        <v>0</v>
      </c>
      <c r="G184" s="9">
        <v>271154</v>
      </c>
      <c r="H184" s="9">
        <v>0</v>
      </c>
      <c r="I184" s="9">
        <v>0</v>
      </c>
      <c r="J184" s="9">
        <v>0</v>
      </c>
      <c r="K184" s="9">
        <v>271154</v>
      </c>
    </row>
    <row r="185" spans="1:11" s="7" customFormat="1" ht="15" outlineLevel="2" x14ac:dyDescent="0.25">
      <c r="A185" s="7" t="s">
        <v>603</v>
      </c>
      <c r="B185" s="6" t="s">
        <v>38</v>
      </c>
      <c r="C185" s="6">
        <v>356</v>
      </c>
      <c r="D185" s="6" t="s">
        <v>161</v>
      </c>
      <c r="E185" s="9">
        <v>298172</v>
      </c>
      <c r="F185" s="9">
        <v>0</v>
      </c>
      <c r="G185" s="9">
        <v>298172</v>
      </c>
      <c r="H185" s="9">
        <v>0</v>
      </c>
      <c r="I185" s="9">
        <v>0</v>
      </c>
      <c r="J185" s="9">
        <v>0</v>
      </c>
      <c r="K185" s="9">
        <v>298172</v>
      </c>
    </row>
    <row r="186" spans="1:11" s="7" customFormat="1" ht="15" outlineLevel="2" x14ac:dyDescent="0.25">
      <c r="A186" s="7" t="s">
        <v>603</v>
      </c>
      <c r="B186" s="6" t="s">
        <v>38</v>
      </c>
      <c r="C186" s="6">
        <v>356</v>
      </c>
      <c r="D186" s="6" t="s">
        <v>163</v>
      </c>
      <c r="E186" s="9">
        <v>241835</v>
      </c>
      <c r="F186" s="9">
        <v>0</v>
      </c>
      <c r="G186" s="9">
        <v>241835</v>
      </c>
      <c r="H186" s="9">
        <v>0</v>
      </c>
      <c r="I186" s="9">
        <v>0</v>
      </c>
      <c r="J186" s="9">
        <v>0</v>
      </c>
      <c r="K186" s="9">
        <v>241835</v>
      </c>
    </row>
    <row r="187" spans="1:11" s="7" customFormat="1" ht="15" outlineLevel="2" x14ac:dyDescent="0.25">
      <c r="A187" s="7" t="s">
        <v>603</v>
      </c>
      <c r="B187" s="6" t="s">
        <v>38</v>
      </c>
      <c r="C187" s="6">
        <v>356</v>
      </c>
      <c r="D187" s="6" t="s">
        <v>165</v>
      </c>
      <c r="E187" s="9">
        <v>224328</v>
      </c>
      <c r="F187" s="9">
        <v>0</v>
      </c>
      <c r="G187" s="9">
        <v>224328</v>
      </c>
      <c r="H187" s="9">
        <v>0</v>
      </c>
      <c r="I187" s="9">
        <v>0</v>
      </c>
      <c r="J187" s="9">
        <v>0</v>
      </c>
      <c r="K187" s="9">
        <v>224328</v>
      </c>
    </row>
    <row r="188" spans="1:11" s="7" customFormat="1" outlineLevel="1" x14ac:dyDescent="0.3">
      <c r="A188" s="214" t="s">
        <v>604</v>
      </c>
      <c r="B188" s="214"/>
      <c r="C188" s="214"/>
      <c r="D188" s="214"/>
      <c r="E188" s="11">
        <f t="shared" ref="E188:K188" si="16">SUBTOTAL(9,E166:E187)</f>
        <v>10942707</v>
      </c>
      <c r="F188" s="11">
        <f t="shared" si="16"/>
        <v>0</v>
      </c>
      <c r="G188" s="11">
        <f t="shared" si="16"/>
        <v>10942707</v>
      </c>
      <c r="H188" s="11">
        <f t="shared" si="16"/>
        <v>0</v>
      </c>
      <c r="I188" s="11">
        <f t="shared" si="16"/>
        <v>0</v>
      </c>
      <c r="J188" s="11">
        <f t="shared" si="16"/>
        <v>0</v>
      </c>
      <c r="K188" s="11">
        <f t="shared" si="16"/>
        <v>10942707</v>
      </c>
    </row>
    <row r="189" spans="1:11" s="7" customFormat="1" ht="15" outlineLevel="2" x14ac:dyDescent="0.25">
      <c r="A189" s="7" t="s">
        <v>605</v>
      </c>
      <c r="B189" s="6" t="s">
        <v>606</v>
      </c>
      <c r="C189" s="6">
        <v>324</v>
      </c>
      <c r="D189" s="6" t="s">
        <v>79</v>
      </c>
      <c r="E189" s="9">
        <v>5284437</v>
      </c>
      <c r="F189" s="9">
        <v>0</v>
      </c>
      <c r="G189" s="9">
        <v>5284437</v>
      </c>
      <c r="H189" s="9">
        <v>0</v>
      </c>
      <c r="I189" s="9">
        <v>0</v>
      </c>
      <c r="J189" s="9">
        <v>0</v>
      </c>
      <c r="K189" s="9">
        <v>5284437</v>
      </c>
    </row>
    <row r="190" spans="1:11" s="7" customFormat="1" ht="15" outlineLevel="2" x14ac:dyDescent="0.25">
      <c r="A190" s="7" t="s">
        <v>605</v>
      </c>
      <c r="B190" s="6" t="s">
        <v>606</v>
      </c>
      <c r="C190" s="6">
        <v>324</v>
      </c>
      <c r="D190" s="6" t="s">
        <v>82</v>
      </c>
      <c r="E190" s="9">
        <v>4156834</v>
      </c>
      <c r="F190" s="9">
        <v>0</v>
      </c>
      <c r="G190" s="9">
        <v>4156834</v>
      </c>
      <c r="H190" s="9">
        <v>0</v>
      </c>
      <c r="I190" s="9">
        <v>0</v>
      </c>
      <c r="J190" s="9">
        <v>0</v>
      </c>
      <c r="K190" s="9">
        <v>4156834</v>
      </c>
    </row>
    <row r="191" spans="1:11" s="7" customFormat="1" ht="15" outlineLevel="2" x14ac:dyDescent="0.25">
      <c r="A191" s="7" t="s">
        <v>605</v>
      </c>
      <c r="B191" s="6" t="s">
        <v>606</v>
      </c>
      <c r="C191" s="6">
        <v>324</v>
      </c>
      <c r="D191" s="6" t="s">
        <v>86</v>
      </c>
      <c r="E191" s="9">
        <v>2038396</v>
      </c>
      <c r="F191" s="9">
        <v>0</v>
      </c>
      <c r="G191" s="9">
        <v>2038396</v>
      </c>
      <c r="H191" s="9">
        <v>0</v>
      </c>
      <c r="I191" s="9">
        <v>0</v>
      </c>
      <c r="J191" s="9">
        <v>0</v>
      </c>
      <c r="K191" s="9">
        <v>2038396</v>
      </c>
    </row>
    <row r="192" spans="1:11" s="7" customFormat="1" ht="15" outlineLevel="2" x14ac:dyDescent="0.25">
      <c r="A192" s="7" t="s">
        <v>605</v>
      </c>
      <c r="B192" s="6" t="s">
        <v>606</v>
      </c>
      <c r="C192" s="6">
        <v>324</v>
      </c>
      <c r="D192" s="6" t="s">
        <v>100</v>
      </c>
      <c r="E192" s="9">
        <v>121578</v>
      </c>
      <c r="F192" s="9">
        <v>0</v>
      </c>
      <c r="G192" s="9">
        <v>121578</v>
      </c>
      <c r="H192" s="9">
        <v>0</v>
      </c>
      <c r="I192" s="9">
        <v>0</v>
      </c>
      <c r="J192" s="9">
        <v>0</v>
      </c>
      <c r="K192" s="9">
        <v>121578</v>
      </c>
    </row>
    <row r="193" spans="1:11" s="7" customFormat="1" ht="15" outlineLevel="2" x14ac:dyDescent="0.25">
      <c r="A193" s="7" t="s">
        <v>605</v>
      </c>
      <c r="B193" s="6" t="s">
        <v>606</v>
      </c>
      <c r="C193" s="6">
        <v>324</v>
      </c>
      <c r="D193" s="6" t="s">
        <v>136</v>
      </c>
      <c r="E193" s="9">
        <v>191573</v>
      </c>
      <c r="F193" s="9">
        <v>0</v>
      </c>
      <c r="G193" s="9">
        <v>191573</v>
      </c>
      <c r="H193" s="9">
        <v>0</v>
      </c>
      <c r="I193" s="9">
        <v>0</v>
      </c>
      <c r="J193" s="9">
        <v>0</v>
      </c>
      <c r="K193" s="9">
        <v>191573</v>
      </c>
    </row>
    <row r="194" spans="1:11" s="7" customFormat="1" ht="15" outlineLevel="2" x14ac:dyDescent="0.25">
      <c r="A194" s="7" t="s">
        <v>605</v>
      </c>
      <c r="B194" s="6" t="s">
        <v>606</v>
      </c>
      <c r="C194" s="6">
        <v>324</v>
      </c>
      <c r="D194" s="6" t="s">
        <v>150</v>
      </c>
      <c r="E194" s="9">
        <v>18688</v>
      </c>
      <c r="F194" s="9">
        <v>0</v>
      </c>
      <c r="G194" s="9">
        <v>18688</v>
      </c>
      <c r="H194" s="9">
        <v>0</v>
      </c>
      <c r="I194" s="9">
        <v>0</v>
      </c>
      <c r="J194" s="9">
        <v>0</v>
      </c>
      <c r="K194" s="9">
        <v>18688</v>
      </c>
    </row>
    <row r="195" spans="1:11" s="7" customFormat="1" ht="15" outlineLevel="2" x14ac:dyDescent="0.25">
      <c r="A195" s="7" t="s">
        <v>605</v>
      </c>
      <c r="B195" s="6" t="s">
        <v>606</v>
      </c>
      <c r="C195" s="6">
        <v>324</v>
      </c>
      <c r="D195" s="6" t="s">
        <v>157</v>
      </c>
      <c r="E195" s="9">
        <v>24807</v>
      </c>
      <c r="F195" s="9">
        <v>0</v>
      </c>
      <c r="G195" s="9">
        <v>24807</v>
      </c>
      <c r="H195" s="9">
        <v>0</v>
      </c>
      <c r="I195" s="9">
        <v>0</v>
      </c>
      <c r="J195" s="9">
        <v>0</v>
      </c>
      <c r="K195" s="9">
        <v>24807</v>
      </c>
    </row>
    <row r="196" spans="1:11" s="7" customFormat="1" ht="15" outlineLevel="2" x14ac:dyDescent="0.25">
      <c r="A196" s="7" t="s">
        <v>605</v>
      </c>
      <c r="B196" s="6" t="s">
        <v>606</v>
      </c>
      <c r="C196" s="6">
        <v>324</v>
      </c>
      <c r="D196" s="6" t="s">
        <v>159</v>
      </c>
      <c r="E196" s="9">
        <v>21868</v>
      </c>
      <c r="F196" s="9">
        <v>0</v>
      </c>
      <c r="G196" s="9">
        <v>21868</v>
      </c>
      <c r="H196" s="9">
        <v>0</v>
      </c>
      <c r="I196" s="9">
        <v>0</v>
      </c>
      <c r="J196" s="9">
        <v>0</v>
      </c>
      <c r="K196" s="9">
        <v>21868</v>
      </c>
    </row>
    <row r="197" spans="1:11" s="7" customFormat="1" ht="15" outlineLevel="2" x14ac:dyDescent="0.25">
      <c r="A197" s="7" t="s">
        <v>605</v>
      </c>
      <c r="B197" s="6" t="s">
        <v>606</v>
      </c>
      <c r="C197" s="6">
        <v>324</v>
      </c>
      <c r="D197" s="6" t="s">
        <v>161</v>
      </c>
      <c r="E197" s="9">
        <v>24382</v>
      </c>
      <c r="F197" s="9">
        <v>0</v>
      </c>
      <c r="G197" s="9">
        <v>24382</v>
      </c>
      <c r="H197" s="9">
        <v>0</v>
      </c>
      <c r="I197" s="9">
        <v>0</v>
      </c>
      <c r="J197" s="9">
        <v>0</v>
      </c>
      <c r="K197" s="9">
        <v>24382</v>
      </c>
    </row>
    <row r="198" spans="1:11" s="7" customFormat="1" ht="15" outlineLevel="2" x14ac:dyDescent="0.25">
      <c r="A198" s="7" t="s">
        <v>605</v>
      </c>
      <c r="B198" s="6" t="s">
        <v>606</v>
      </c>
      <c r="C198" s="6">
        <v>324</v>
      </c>
      <c r="D198" s="6" t="s">
        <v>163</v>
      </c>
      <c r="E198" s="9">
        <v>14834</v>
      </c>
      <c r="F198" s="9">
        <v>0</v>
      </c>
      <c r="G198" s="9">
        <v>14834</v>
      </c>
      <c r="H198" s="9">
        <v>0</v>
      </c>
      <c r="I198" s="9">
        <v>0</v>
      </c>
      <c r="J198" s="9">
        <v>0</v>
      </c>
      <c r="K198" s="9">
        <v>14834</v>
      </c>
    </row>
    <row r="199" spans="1:11" s="7" customFormat="1" ht="15" outlineLevel="2" x14ac:dyDescent="0.25">
      <c r="A199" s="7" t="s">
        <v>605</v>
      </c>
      <c r="B199" s="6" t="s">
        <v>606</v>
      </c>
      <c r="C199" s="6">
        <v>324</v>
      </c>
      <c r="D199" s="6" t="s">
        <v>165</v>
      </c>
      <c r="E199" s="9">
        <v>9310</v>
      </c>
      <c r="F199" s="9">
        <v>0</v>
      </c>
      <c r="G199" s="9">
        <v>9310</v>
      </c>
      <c r="H199" s="9">
        <v>0</v>
      </c>
      <c r="I199" s="9">
        <v>0</v>
      </c>
      <c r="J199" s="9">
        <v>0</v>
      </c>
      <c r="K199" s="9">
        <v>9310</v>
      </c>
    </row>
    <row r="200" spans="1:11" s="7" customFormat="1" outlineLevel="1" x14ac:dyDescent="0.3">
      <c r="A200" s="214" t="s">
        <v>607</v>
      </c>
      <c r="B200" s="214"/>
      <c r="C200" s="214"/>
      <c r="D200" s="214"/>
      <c r="E200" s="11">
        <f t="shared" ref="E200:K200" si="17">SUBTOTAL(9,E189:E199)</f>
        <v>11906707</v>
      </c>
      <c r="F200" s="11">
        <f t="shared" si="17"/>
        <v>0</v>
      </c>
      <c r="G200" s="11">
        <f t="shared" si="17"/>
        <v>11906707</v>
      </c>
      <c r="H200" s="11">
        <f t="shared" si="17"/>
        <v>0</v>
      </c>
      <c r="I200" s="11">
        <f t="shared" si="17"/>
        <v>0</v>
      </c>
      <c r="J200" s="11">
        <f t="shared" si="17"/>
        <v>0</v>
      </c>
      <c r="K200" s="11">
        <f t="shared" si="17"/>
        <v>11906707</v>
      </c>
    </row>
    <row r="201" spans="1:11" s="7" customFormat="1" ht="15" outlineLevel="2" x14ac:dyDescent="0.25">
      <c r="A201" s="7" t="s">
        <v>608</v>
      </c>
      <c r="B201" s="6" t="s">
        <v>609</v>
      </c>
      <c r="C201" s="6">
        <v>331</v>
      </c>
      <c r="D201" s="6" t="s">
        <v>79</v>
      </c>
      <c r="E201" s="9">
        <v>2500091</v>
      </c>
      <c r="F201" s="9">
        <v>0</v>
      </c>
      <c r="G201" s="9">
        <v>2500091</v>
      </c>
      <c r="H201" s="9">
        <v>0</v>
      </c>
      <c r="I201" s="9">
        <v>0</v>
      </c>
      <c r="J201" s="9">
        <v>0</v>
      </c>
      <c r="K201" s="9">
        <v>2500091</v>
      </c>
    </row>
    <row r="202" spans="1:11" s="7" customFormat="1" ht="15" outlineLevel="2" x14ac:dyDescent="0.25">
      <c r="A202" s="7" t="s">
        <v>608</v>
      </c>
      <c r="B202" s="6" t="s">
        <v>609</v>
      </c>
      <c r="C202" s="6">
        <v>331</v>
      </c>
      <c r="D202" s="6" t="s">
        <v>82</v>
      </c>
      <c r="E202" s="9">
        <v>649325</v>
      </c>
      <c r="F202" s="9">
        <v>0</v>
      </c>
      <c r="G202" s="9">
        <v>649325</v>
      </c>
      <c r="H202" s="9">
        <v>0</v>
      </c>
      <c r="I202" s="9">
        <v>0</v>
      </c>
      <c r="J202" s="9">
        <v>0</v>
      </c>
      <c r="K202" s="9">
        <v>649325</v>
      </c>
    </row>
    <row r="203" spans="1:11" s="7" customFormat="1" ht="15" outlineLevel="2" x14ac:dyDescent="0.25">
      <c r="A203" s="7" t="s">
        <v>608</v>
      </c>
      <c r="B203" s="6" t="s">
        <v>609</v>
      </c>
      <c r="C203" s="6">
        <v>331</v>
      </c>
      <c r="D203" s="6" t="s">
        <v>86</v>
      </c>
      <c r="E203" s="9">
        <v>1484457</v>
      </c>
      <c r="F203" s="9">
        <v>0</v>
      </c>
      <c r="G203" s="9">
        <v>1484457</v>
      </c>
      <c r="H203" s="9">
        <v>0</v>
      </c>
      <c r="I203" s="9">
        <v>0</v>
      </c>
      <c r="J203" s="9">
        <v>0</v>
      </c>
      <c r="K203" s="9">
        <v>1484457</v>
      </c>
    </row>
    <row r="204" spans="1:11" s="7" customFormat="1" ht="15" outlineLevel="2" x14ac:dyDescent="0.25">
      <c r="A204" s="7" t="s">
        <v>608</v>
      </c>
      <c r="B204" s="6" t="s">
        <v>609</v>
      </c>
      <c r="C204" s="6">
        <v>331</v>
      </c>
      <c r="D204" s="6" t="s">
        <v>100</v>
      </c>
      <c r="E204" s="9">
        <v>467811</v>
      </c>
      <c r="F204" s="9">
        <v>0</v>
      </c>
      <c r="G204" s="9">
        <v>467811</v>
      </c>
      <c r="H204" s="9">
        <v>0</v>
      </c>
      <c r="I204" s="9">
        <v>0</v>
      </c>
      <c r="J204" s="9">
        <v>0</v>
      </c>
      <c r="K204" s="9">
        <v>467811</v>
      </c>
    </row>
    <row r="205" spans="1:11" s="7" customFormat="1" ht="15" outlineLevel="2" x14ac:dyDescent="0.25">
      <c r="A205" s="7" t="s">
        <v>608</v>
      </c>
      <c r="B205" s="6" t="s">
        <v>609</v>
      </c>
      <c r="C205" s="6">
        <v>331</v>
      </c>
      <c r="D205" s="6" t="s">
        <v>136</v>
      </c>
      <c r="E205" s="9">
        <v>1361366</v>
      </c>
      <c r="F205" s="9">
        <v>0</v>
      </c>
      <c r="G205" s="9">
        <v>1361366</v>
      </c>
      <c r="H205" s="9">
        <v>0</v>
      </c>
      <c r="I205" s="9">
        <v>0</v>
      </c>
      <c r="J205" s="9">
        <v>0</v>
      </c>
      <c r="K205" s="9">
        <v>1361366</v>
      </c>
    </row>
    <row r="206" spans="1:11" s="7" customFormat="1" ht="15" outlineLevel="2" x14ac:dyDescent="0.25">
      <c r="A206" s="7" t="s">
        <v>608</v>
      </c>
      <c r="B206" s="6" t="s">
        <v>609</v>
      </c>
      <c r="C206" s="6">
        <v>331</v>
      </c>
      <c r="D206" s="6" t="s">
        <v>150</v>
      </c>
      <c r="E206" s="9">
        <v>418990</v>
      </c>
      <c r="F206" s="9">
        <v>0</v>
      </c>
      <c r="G206" s="9">
        <v>418990</v>
      </c>
      <c r="H206" s="9">
        <v>0</v>
      </c>
      <c r="I206" s="9">
        <v>0</v>
      </c>
      <c r="J206" s="9">
        <v>0</v>
      </c>
      <c r="K206" s="9">
        <v>418990</v>
      </c>
    </row>
    <row r="207" spans="1:11" s="7" customFormat="1" ht="15" outlineLevel="2" x14ac:dyDescent="0.25">
      <c r="A207" s="7" t="s">
        <v>608</v>
      </c>
      <c r="B207" s="6" t="s">
        <v>609</v>
      </c>
      <c r="C207" s="6">
        <v>331</v>
      </c>
      <c r="D207" s="6" t="s">
        <v>157</v>
      </c>
      <c r="E207" s="9">
        <v>695563</v>
      </c>
      <c r="F207" s="9">
        <v>0</v>
      </c>
      <c r="G207" s="9">
        <v>695563</v>
      </c>
      <c r="H207" s="9">
        <v>0</v>
      </c>
      <c r="I207" s="9">
        <v>0</v>
      </c>
      <c r="J207" s="9">
        <v>0</v>
      </c>
      <c r="K207" s="9">
        <v>695563</v>
      </c>
    </row>
    <row r="208" spans="1:11" s="7" customFormat="1" ht="15" outlineLevel="2" x14ac:dyDescent="0.25">
      <c r="A208" s="7" t="s">
        <v>608</v>
      </c>
      <c r="B208" s="6" t="s">
        <v>609</v>
      </c>
      <c r="C208" s="6">
        <v>331</v>
      </c>
      <c r="D208" s="6" t="s">
        <v>159</v>
      </c>
      <c r="E208" s="9">
        <v>427478</v>
      </c>
      <c r="F208" s="9">
        <v>0</v>
      </c>
      <c r="G208" s="9">
        <v>427478</v>
      </c>
      <c r="H208" s="9">
        <v>0</v>
      </c>
      <c r="I208" s="9">
        <v>0</v>
      </c>
      <c r="J208" s="9">
        <v>0</v>
      </c>
      <c r="K208" s="9">
        <v>427478</v>
      </c>
    </row>
    <row r="209" spans="1:11" s="7" customFormat="1" ht="15" outlineLevel="2" x14ac:dyDescent="0.25">
      <c r="A209" s="7" t="s">
        <v>608</v>
      </c>
      <c r="B209" s="6" t="s">
        <v>609</v>
      </c>
      <c r="C209" s="6">
        <v>331</v>
      </c>
      <c r="D209" s="6" t="s">
        <v>161</v>
      </c>
      <c r="E209" s="9">
        <v>1088135</v>
      </c>
      <c r="F209" s="9">
        <v>0</v>
      </c>
      <c r="G209" s="9">
        <v>1088135</v>
      </c>
      <c r="H209" s="9">
        <v>0</v>
      </c>
      <c r="I209" s="9">
        <v>0</v>
      </c>
      <c r="J209" s="9">
        <v>0</v>
      </c>
      <c r="K209" s="9">
        <v>1088135</v>
      </c>
    </row>
    <row r="210" spans="1:11" s="7" customFormat="1" ht="15" outlineLevel="2" x14ac:dyDescent="0.25">
      <c r="A210" s="7" t="s">
        <v>608</v>
      </c>
      <c r="B210" s="6" t="s">
        <v>609</v>
      </c>
      <c r="C210" s="6">
        <v>331</v>
      </c>
      <c r="D210" s="6" t="s">
        <v>163</v>
      </c>
      <c r="E210" s="9">
        <v>514260</v>
      </c>
      <c r="F210" s="9">
        <v>0</v>
      </c>
      <c r="G210" s="9">
        <v>514260</v>
      </c>
      <c r="H210" s="9">
        <v>0</v>
      </c>
      <c r="I210" s="9">
        <v>0</v>
      </c>
      <c r="J210" s="9">
        <v>0</v>
      </c>
      <c r="K210" s="9">
        <v>514260</v>
      </c>
    </row>
    <row r="211" spans="1:11" s="7" customFormat="1" ht="15" outlineLevel="2" x14ac:dyDescent="0.25">
      <c r="A211" s="7" t="s">
        <v>608</v>
      </c>
      <c r="B211" s="6" t="s">
        <v>609</v>
      </c>
      <c r="C211" s="6">
        <v>331</v>
      </c>
      <c r="D211" s="6" t="s">
        <v>165</v>
      </c>
      <c r="E211" s="9">
        <v>467915</v>
      </c>
      <c r="F211" s="9">
        <v>0</v>
      </c>
      <c r="G211" s="9">
        <v>467915</v>
      </c>
      <c r="H211" s="9">
        <v>0</v>
      </c>
      <c r="I211" s="9">
        <v>0</v>
      </c>
      <c r="J211" s="9">
        <v>0</v>
      </c>
      <c r="K211" s="9">
        <v>467915</v>
      </c>
    </row>
    <row r="212" spans="1:11" s="7" customFormat="1" outlineLevel="1" x14ac:dyDescent="0.3">
      <c r="A212" s="214" t="s">
        <v>610</v>
      </c>
      <c r="B212" s="214"/>
      <c r="C212" s="214"/>
      <c r="D212" s="214"/>
      <c r="E212" s="11">
        <f t="shared" ref="E212:K212" si="18">SUBTOTAL(9,E201:E211)</f>
        <v>10075391</v>
      </c>
      <c r="F212" s="11">
        <f t="shared" si="18"/>
        <v>0</v>
      </c>
      <c r="G212" s="11">
        <f t="shared" si="18"/>
        <v>10075391</v>
      </c>
      <c r="H212" s="11">
        <f t="shared" si="18"/>
        <v>0</v>
      </c>
      <c r="I212" s="11">
        <f t="shared" si="18"/>
        <v>0</v>
      </c>
      <c r="J212" s="11">
        <f t="shared" si="18"/>
        <v>0</v>
      </c>
      <c r="K212" s="11">
        <f t="shared" si="18"/>
        <v>10075391</v>
      </c>
    </row>
    <row r="213" spans="1:11" s="7" customFormat="1" ht="16.2" thickBot="1" x14ac:dyDescent="0.35">
      <c r="A213" s="14" t="s">
        <v>198</v>
      </c>
      <c r="B213" s="14"/>
      <c r="C213" s="14"/>
      <c r="D213" s="14"/>
      <c r="E213" s="230">
        <f t="shared" ref="E213:K213" si="19">SUBTOTAL(9,E4:E211)</f>
        <v>342620661</v>
      </c>
      <c r="F213" s="15">
        <f t="shared" si="19"/>
        <v>0</v>
      </c>
      <c r="G213" s="230">
        <f t="shared" si="19"/>
        <v>342620661</v>
      </c>
      <c r="H213" s="15">
        <f t="shared" si="19"/>
        <v>0</v>
      </c>
      <c r="I213" s="15">
        <f t="shared" si="19"/>
        <v>0</v>
      </c>
      <c r="J213" s="15">
        <f t="shared" si="19"/>
        <v>0</v>
      </c>
      <c r="K213" s="230">
        <f t="shared" si="19"/>
        <v>342620661</v>
      </c>
    </row>
    <row r="214" spans="1:11" ht="15.6" customHeight="1" x14ac:dyDescent="0.3">
      <c r="A214" s="232" t="s">
        <v>344</v>
      </c>
      <c r="B214" s="22"/>
      <c r="C214" s="22"/>
      <c r="D214" s="22"/>
      <c r="E214" s="22"/>
      <c r="F214" s="22"/>
      <c r="G214" s="22"/>
      <c r="H214" s="22"/>
      <c r="I214" s="22"/>
      <c r="J214" s="22"/>
      <c r="K214" s="233"/>
    </row>
    <row r="215" spans="1:11" ht="16.2" x14ac:dyDescent="0.3">
      <c r="A215" s="237" t="s">
        <v>611</v>
      </c>
      <c r="B215" s="234"/>
      <c r="C215" s="234"/>
      <c r="D215" s="234"/>
      <c r="E215" s="234"/>
      <c r="F215" s="234"/>
      <c r="G215" s="234"/>
      <c r="H215" s="234"/>
      <c r="I215" s="234"/>
      <c r="J215" s="234"/>
      <c r="K215" s="235"/>
    </row>
  </sheetData>
  <printOptions horizontalCentered="1" gridLines="1"/>
  <pageMargins left="0.25" right="0.25" top="0.75" bottom="0.75" header="0.3" footer="0.3"/>
  <pageSetup scale="51" fitToHeight="0" orientation="landscape" r:id="rId1"/>
  <headerFooter>
    <oddHeader>&amp;C&amp;"Arial,Bold"&amp;12State Controller's Office
Schedule B2: Detail of Unfunded State-Mandated Programs
As of August 31, 2025</oddHeader>
    <oddFooter xml:space="preserve">&amp;L&amp;"Arial,Regular"&amp;10  Schedule B2: Detail of Unfunded State-Mandated Programs 
  Local Agencies&amp;R&amp;"Arial,Regular"&amp;10Page &amp;P of &amp;N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DD13E-350E-4C7C-8868-644B3C883C84}">
  <sheetPr>
    <pageSetUpPr fitToPage="1"/>
  </sheetPr>
  <dimension ref="A1:K15"/>
  <sheetViews>
    <sheetView zoomScaleNormal="100" zoomScaleSheetLayoutView="80" zoomScalePageLayoutView="80" workbookViewId="0">
      <selection activeCell="C19" sqref="C19"/>
    </sheetView>
  </sheetViews>
  <sheetFormatPr defaultColWidth="8" defaultRowHeight="15.6" outlineLevelRow="1" x14ac:dyDescent="0.3"/>
  <cols>
    <col min="1" max="1" width="55.109375" style="18" customWidth="1"/>
    <col min="2" max="2" width="14.6640625" style="17" customWidth="1"/>
    <col min="3" max="3" width="11.109375" style="17" customWidth="1"/>
    <col min="4" max="4" width="11.33203125" style="17" customWidth="1"/>
    <col min="5" max="5" width="16.44140625" style="239" customWidth="1"/>
    <col min="6" max="6" width="16.44140625" style="217" customWidth="1"/>
    <col min="7" max="7" width="16.44140625" style="239" customWidth="1"/>
    <col min="8" max="9" width="16.44140625" style="217" customWidth="1"/>
    <col min="10" max="11" width="16.44140625" style="239" customWidth="1"/>
    <col min="12" max="16384" width="8" style="1"/>
  </cols>
  <sheetData>
    <row r="1" spans="1:11" ht="15.75" customHeight="1" x14ac:dyDescent="0.3">
      <c r="A1" s="282"/>
      <c r="B1" s="282"/>
      <c r="C1" s="282"/>
      <c r="D1" s="282"/>
      <c r="E1" s="283" t="s">
        <v>4</v>
      </c>
      <c r="F1" s="283"/>
      <c r="G1" s="283"/>
      <c r="H1" s="283" t="s">
        <v>5</v>
      </c>
      <c r="I1" s="283"/>
      <c r="J1" s="283"/>
      <c r="K1" s="1"/>
    </row>
    <row r="2" spans="1:11" ht="47.25" customHeight="1" outlineLevel="1" x14ac:dyDescent="0.3">
      <c r="A2" s="285" t="s">
        <v>1</v>
      </c>
      <c r="B2" s="285" t="s">
        <v>2</v>
      </c>
      <c r="C2" s="285" t="s">
        <v>3</v>
      </c>
      <c r="D2" s="285" t="s">
        <v>0</v>
      </c>
      <c r="E2" s="286" t="s">
        <v>7</v>
      </c>
      <c r="F2" s="286" t="s">
        <v>557</v>
      </c>
      <c r="G2" s="286" t="s">
        <v>373</v>
      </c>
      <c r="H2" s="286" t="s">
        <v>10</v>
      </c>
      <c r="I2" s="286" t="s">
        <v>11</v>
      </c>
      <c r="J2" s="286" t="s">
        <v>12</v>
      </c>
      <c r="K2" s="284" t="s">
        <v>6</v>
      </c>
    </row>
    <row r="3" spans="1:11" ht="20.25" customHeight="1" outlineLevel="1" x14ac:dyDescent="0.3">
      <c r="A3" s="240" t="s">
        <v>265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11" s="7" customFormat="1" ht="15" x14ac:dyDescent="0.25">
      <c r="A4" s="7" t="s">
        <v>612</v>
      </c>
      <c r="B4" s="6" t="s">
        <v>613</v>
      </c>
      <c r="C4" s="6">
        <v>386</v>
      </c>
      <c r="D4" s="6" t="s">
        <v>14</v>
      </c>
      <c r="E4" s="13">
        <v>3429999</v>
      </c>
      <c r="F4" s="13">
        <v>0</v>
      </c>
      <c r="G4" s="13">
        <v>3429999</v>
      </c>
      <c r="H4" s="13">
        <v>0</v>
      </c>
      <c r="I4" s="13">
        <v>0</v>
      </c>
      <c r="J4" s="13">
        <v>0</v>
      </c>
      <c r="K4" s="13">
        <v>3429999</v>
      </c>
    </row>
    <row r="5" spans="1:11" s="7" customFormat="1" ht="15" x14ac:dyDescent="0.25">
      <c r="A5" s="7" t="s">
        <v>612</v>
      </c>
      <c r="B5" s="6" t="s">
        <v>613</v>
      </c>
      <c r="C5" s="6">
        <v>386</v>
      </c>
      <c r="D5" s="6" t="s">
        <v>54</v>
      </c>
      <c r="E5" s="9">
        <v>3195694</v>
      </c>
      <c r="F5" s="9">
        <v>0</v>
      </c>
      <c r="G5" s="9">
        <v>3195694</v>
      </c>
      <c r="H5" s="9">
        <v>0</v>
      </c>
      <c r="I5" s="9">
        <v>0</v>
      </c>
      <c r="J5" s="9">
        <v>0</v>
      </c>
      <c r="K5" s="9">
        <v>3195694</v>
      </c>
    </row>
    <row r="6" spans="1:11" s="7" customFormat="1" ht="15" x14ac:dyDescent="0.25">
      <c r="A6" s="7" t="s">
        <v>612</v>
      </c>
      <c r="B6" s="6" t="s">
        <v>613</v>
      </c>
      <c r="C6" s="6">
        <v>386</v>
      </c>
      <c r="D6" s="6" t="s">
        <v>60</v>
      </c>
      <c r="E6" s="9">
        <v>305471</v>
      </c>
      <c r="F6" s="9">
        <v>0</v>
      </c>
      <c r="G6" s="9">
        <v>305471</v>
      </c>
      <c r="H6" s="9">
        <v>0</v>
      </c>
      <c r="I6" s="9">
        <v>0</v>
      </c>
      <c r="J6" s="9">
        <v>0</v>
      </c>
      <c r="K6" s="9">
        <v>305471</v>
      </c>
    </row>
    <row r="7" spans="1:11" s="7" customFormat="1" x14ac:dyDescent="0.3">
      <c r="A7" s="214" t="s">
        <v>614</v>
      </c>
      <c r="B7" s="172"/>
      <c r="C7" s="172"/>
      <c r="D7" s="172"/>
      <c r="E7" s="11">
        <f>SUBTOTAL(9,E4:E6)</f>
        <v>6931164</v>
      </c>
      <c r="F7" s="11">
        <f t="shared" ref="F7:K7" si="0">SUBTOTAL(9,F4:F6)</f>
        <v>0</v>
      </c>
      <c r="G7" s="11">
        <f t="shared" si="0"/>
        <v>6931164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6931164</v>
      </c>
    </row>
    <row r="8" spans="1:11" s="7" customFormat="1" ht="15" x14ac:dyDescent="0.25">
      <c r="A8" s="7" t="s">
        <v>615</v>
      </c>
      <c r="B8" s="6" t="s">
        <v>616</v>
      </c>
      <c r="C8" s="6">
        <v>385</v>
      </c>
      <c r="D8" s="6" t="s">
        <v>14</v>
      </c>
      <c r="E8" s="9">
        <v>1056294</v>
      </c>
      <c r="F8" s="9">
        <v>0</v>
      </c>
      <c r="G8" s="9">
        <v>1056294</v>
      </c>
      <c r="H8" s="9">
        <v>0</v>
      </c>
      <c r="I8" s="9">
        <v>0</v>
      </c>
      <c r="J8" s="9">
        <v>0</v>
      </c>
      <c r="K8" s="9">
        <v>1056294</v>
      </c>
    </row>
    <row r="9" spans="1:11" s="7" customFormat="1" ht="15" x14ac:dyDescent="0.25">
      <c r="A9" s="7" t="s">
        <v>615</v>
      </c>
      <c r="B9" s="6" t="s">
        <v>616</v>
      </c>
      <c r="C9" s="6">
        <v>385</v>
      </c>
      <c r="D9" s="6" t="s">
        <v>54</v>
      </c>
      <c r="E9" s="9">
        <v>1705673</v>
      </c>
      <c r="F9" s="9">
        <v>0</v>
      </c>
      <c r="G9" s="9">
        <v>1705673</v>
      </c>
      <c r="H9" s="9">
        <v>0</v>
      </c>
      <c r="I9" s="9">
        <v>0</v>
      </c>
      <c r="J9" s="9">
        <v>0</v>
      </c>
      <c r="K9" s="9">
        <v>1705673</v>
      </c>
    </row>
    <row r="10" spans="1:11" s="7" customFormat="1" ht="15" x14ac:dyDescent="0.25">
      <c r="A10" s="7" t="s">
        <v>615</v>
      </c>
      <c r="B10" s="6" t="s">
        <v>616</v>
      </c>
      <c r="C10" s="6">
        <v>385</v>
      </c>
      <c r="D10" s="6" t="s">
        <v>60</v>
      </c>
      <c r="E10" s="9">
        <v>650569</v>
      </c>
      <c r="F10" s="9">
        <v>0</v>
      </c>
      <c r="G10" s="9">
        <v>650569</v>
      </c>
      <c r="H10" s="9">
        <v>0</v>
      </c>
      <c r="I10" s="9">
        <v>0</v>
      </c>
      <c r="J10" s="9">
        <v>0</v>
      </c>
      <c r="K10" s="9">
        <v>650569</v>
      </c>
    </row>
    <row r="11" spans="1:11" s="7" customFormat="1" x14ac:dyDescent="0.3">
      <c r="A11" s="214" t="s">
        <v>617</v>
      </c>
      <c r="B11" s="172"/>
      <c r="C11" s="172"/>
      <c r="D11" s="172"/>
      <c r="E11" s="11">
        <f>SUBTOTAL(9,E8:E10)</f>
        <v>3412536</v>
      </c>
      <c r="F11" s="11">
        <f t="shared" ref="F11:K11" si="1">SUBTOTAL(9,F8:F10)</f>
        <v>0</v>
      </c>
      <c r="G11" s="11">
        <f t="shared" si="1"/>
        <v>3412536</v>
      </c>
      <c r="H11" s="11">
        <f t="shared" si="1"/>
        <v>0</v>
      </c>
      <c r="I11" s="11">
        <f t="shared" si="1"/>
        <v>0</v>
      </c>
      <c r="J11" s="11">
        <f t="shared" si="1"/>
        <v>0</v>
      </c>
      <c r="K11" s="11">
        <f t="shared" si="1"/>
        <v>3412536</v>
      </c>
    </row>
    <row r="12" spans="1:11" s="7" customFormat="1" x14ac:dyDescent="0.3">
      <c r="A12" s="170" t="s">
        <v>342</v>
      </c>
      <c r="B12" s="170"/>
      <c r="C12" s="170"/>
      <c r="D12" s="170"/>
      <c r="E12" s="238">
        <f>SUBTOTAL(9,E4:E10)</f>
        <v>10343700</v>
      </c>
      <c r="F12" s="238">
        <f t="shared" ref="F12:K12" si="2">SUBTOTAL(9,F4:F10)</f>
        <v>0</v>
      </c>
      <c r="G12" s="238">
        <f t="shared" si="2"/>
        <v>10343700</v>
      </c>
      <c r="H12" s="238">
        <f t="shared" si="2"/>
        <v>0</v>
      </c>
      <c r="I12" s="238">
        <f t="shared" si="2"/>
        <v>0</v>
      </c>
      <c r="J12" s="238">
        <f t="shared" si="2"/>
        <v>0</v>
      </c>
      <c r="K12" s="238">
        <f t="shared" si="2"/>
        <v>10343700</v>
      </c>
    </row>
    <row r="13" spans="1:11" s="7" customFormat="1" ht="18.600000000000001" thickBot="1" x14ac:dyDescent="0.35">
      <c r="A13" s="241" t="s">
        <v>618</v>
      </c>
      <c r="B13" s="241"/>
      <c r="C13" s="241"/>
      <c r="D13" s="241"/>
      <c r="E13" s="15">
        <f>'[3]B2 Unfunded-Locals '!E214+'B2 Unfunded-Schools '!E12</f>
        <v>352964361</v>
      </c>
      <c r="F13" s="15">
        <f>'[3]B2 Unfunded-Locals '!F214+'B2 Unfunded-Schools '!F12</f>
        <v>0</v>
      </c>
      <c r="G13" s="15">
        <f>'[3]B2 Unfunded-Locals '!G214+'B2 Unfunded-Schools '!G12</f>
        <v>352964361</v>
      </c>
      <c r="H13" s="15">
        <f>'[3]B2 Unfunded-Locals '!H214+'B2 Unfunded-Schools '!H12</f>
        <v>0</v>
      </c>
      <c r="I13" s="15">
        <f>'[3]B2 Unfunded-Locals '!I214+'B2 Unfunded-Schools '!I12</f>
        <v>0</v>
      </c>
      <c r="J13" s="15">
        <f>'[3]B2 Unfunded-Locals '!J214+'B2 Unfunded-Schools '!J12</f>
        <v>0</v>
      </c>
      <c r="K13" s="15">
        <f>'[3]B2 Unfunded-Locals '!K214+'B2 Unfunded-Schools '!K12</f>
        <v>352964361</v>
      </c>
    </row>
    <row r="14" spans="1:11" ht="15" customHeight="1" x14ac:dyDescent="0.3">
      <c r="A14" s="287" t="s">
        <v>344</v>
      </c>
      <c r="B14" s="287"/>
      <c r="C14" s="287"/>
      <c r="D14" s="287"/>
      <c r="E14" s="287"/>
      <c r="F14" s="287"/>
      <c r="G14" s="287"/>
      <c r="H14" s="287"/>
      <c r="I14" s="287"/>
      <c r="J14" s="287"/>
      <c r="K14" s="287"/>
    </row>
    <row r="15" spans="1:11" ht="15" customHeight="1" x14ac:dyDescent="0.3">
      <c r="A15" s="288" t="s">
        <v>619</v>
      </c>
      <c r="B15" s="288"/>
      <c r="C15" s="288"/>
      <c r="D15" s="288"/>
      <c r="E15" s="288"/>
      <c r="F15" s="288"/>
      <c r="G15" s="288"/>
      <c r="H15" s="288"/>
      <c r="I15" s="288"/>
      <c r="J15" s="288"/>
      <c r="K15" s="288"/>
    </row>
  </sheetData>
  <printOptions horizontalCentered="1" gridLines="1"/>
  <pageMargins left="0.25" right="0.25" top="0.75" bottom="0.75" header="0.3" footer="0.3"/>
  <pageSetup scale="59" fitToHeight="0" orientation="landscape" r:id="rId1"/>
  <headerFooter>
    <oddHeader>&amp;C&amp;"Arial,Bold"&amp;12State Controller's Office
Schedule B2: Detail of Unfunded State-Mandated Programs
As of August 31, 2025</oddHeader>
    <oddFooter>&amp;L&amp;"Arial,Regular"&amp;10Schedule B2: Detail of Unfunded State-Mandated Programs 
School Districts&amp;R&amp;"Arial,Regular"&amp;10Page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ECAE2-F2B4-4B8E-A545-C72E71735BAA}">
  <dimension ref="A1:M7"/>
  <sheetViews>
    <sheetView zoomScaleNormal="100" zoomScalePageLayoutView="75" workbookViewId="0">
      <selection activeCell="F21" sqref="F21"/>
    </sheetView>
  </sheetViews>
  <sheetFormatPr defaultColWidth="9.109375" defaultRowHeight="15" x14ac:dyDescent="0.25"/>
  <cols>
    <col min="1" max="1" width="2.77734375" style="256" bestFit="1" customWidth="1"/>
    <col min="2" max="2" width="11.88671875" style="7" bestFit="1" customWidth="1"/>
    <col min="3" max="3" width="16.6640625" style="7" bestFit="1" customWidth="1"/>
    <col min="4" max="4" width="14.88671875" style="257" customWidth="1"/>
    <col min="5" max="5" width="17" style="258" customWidth="1"/>
    <col min="6" max="6" width="11.88671875" style="7" customWidth="1"/>
    <col min="7" max="7" width="31.33203125" style="7" customWidth="1"/>
    <col min="8" max="8" width="28.109375" style="7" bestFit="1" customWidth="1"/>
    <col min="9" max="9" width="16.109375" style="7" bestFit="1" customWidth="1"/>
    <col min="10" max="10" width="27.21875" style="7" customWidth="1"/>
    <col min="11" max="11" width="8.77734375" style="7" bestFit="1" customWidth="1"/>
    <col min="12" max="12" width="16.77734375" style="259" customWidth="1"/>
    <col min="13" max="13" width="17.88671875" style="7" customWidth="1"/>
    <col min="14" max="14" width="16.21875" style="7" customWidth="1"/>
    <col min="15" max="15" width="18.33203125" style="7" customWidth="1"/>
    <col min="16" max="16384" width="9.109375" style="7"/>
  </cols>
  <sheetData>
    <row r="1" spans="1:13" ht="46.8" x14ac:dyDescent="0.3">
      <c r="A1" s="242"/>
      <c r="B1" s="35" t="s">
        <v>620</v>
      </c>
      <c r="C1" s="35" t="s">
        <v>621</v>
      </c>
      <c r="D1" s="243" t="s">
        <v>622</v>
      </c>
      <c r="E1" s="243" t="s">
        <v>623</v>
      </c>
      <c r="F1" s="35" t="s">
        <v>624</v>
      </c>
      <c r="G1" s="35" t="s">
        <v>625</v>
      </c>
      <c r="H1" s="35" t="s">
        <v>626</v>
      </c>
      <c r="I1" s="35" t="s">
        <v>627</v>
      </c>
      <c r="J1" s="35" t="s">
        <v>628</v>
      </c>
      <c r="K1" s="35" t="s">
        <v>629</v>
      </c>
      <c r="L1" s="244" t="s">
        <v>630</v>
      </c>
    </row>
    <row r="2" spans="1:13" ht="47.4" customHeight="1" x14ac:dyDescent="0.25">
      <c r="A2" s="245">
        <v>1</v>
      </c>
      <c r="B2" s="246"/>
      <c r="C2" s="247" t="s">
        <v>631</v>
      </c>
      <c r="D2" s="248">
        <v>45621</v>
      </c>
      <c r="E2" s="249" t="s">
        <v>632</v>
      </c>
      <c r="F2" s="246" t="s">
        <v>633</v>
      </c>
      <c r="G2" s="250" t="s">
        <v>634</v>
      </c>
      <c r="H2" s="250" t="s">
        <v>635</v>
      </c>
      <c r="I2" s="251">
        <v>465094</v>
      </c>
      <c r="J2" s="250" t="s">
        <v>636</v>
      </c>
      <c r="K2" s="246" t="s">
        <v>637</v>
      </c>
      <c r="L2" s="252">
        <v>46122</v>
      </c>
    </row>
    <row r="3" spans="1:13" s="254" customFormat="1" ht="63.75" customHeight="1" x14ac:dyDescent="0.25">
      <c r="A3" s="245">
        <v>2</v>
      </c>
      <c r="B3" s="246"/>
      <c r="C3" s="247" t="s">
        <v>638</v>
      </c>
      <c r="D3" s="248">
        <v>45863</v>
      </c>
      <c r="E3" s="249" t="s">
        <v>639</v>
      </c>
      <c r="F3" s="246" t="s">
        <v>640</v>
      </c>
      <c r="G3" s="250" t="s">
        <v>641</v>
      </c>
      <c r="H3" s="250" t="s">
        <v>642</v>
      </c>
      <c r="I3" s="251">
        <v>10292232</v>
      </c>
      <c r="J3" s="250" t="s">
        <v>636</v>
      </c>
      <c r="K3" s="246" t="s">
        <v>637</v>
      </c>
      <c r="L3" s="252">
        <v>46185</v>
      </c>
      <c r="M3" s="253"/>
    </row>
    <row r="4" spans="1:13" ht="23.85" customHeight="1" thickBot="1" x14ac:dyDescent="0.35">
      <c r="A4" s="260" t="s">
        <v>643</v>
      </c>
      <c r="B4" s="261"/>
      <c r="C4" s="261"/>
      <c r="D4" s="261"/>
      <c r="E4" s="261"/>
      <c r="F4" s="261"/>
      <c r="G4" s="261"/>
      <c r="H4" s="261"/>
      <c r="I4" s="255">
        <f>SUM(I2:I3)</f>
        <v>10757326</v>
      </c>
      <c r="J4" s="262"/>
      <c r="K4" s="262"/>
      <c r="L4" s="263"/>
    </row>
    <row r="5" spans="1:13" ht="15.75" customHeight="1" x14ac:dyDescent="0.25">
      <c r="H5" s="204"/>
    </row>
    <row r="6" spans="1:13" ht="15.75" customHeight="1" x14ac:dyDescent="0.25"/>
    <row r="7" spans="1:13" ht="15.75" customHeight="1" x14ac:dyDescent="0.25"/>
  </sheetData>
  <printOptions horizontalCentered="1" gridLines="1"/>
  <pageMargins left="0.25" right="0.25" top="0.75" bottom="0.75" header="0.3" footer="0.3"/>
  <pageSetup scale="59" fitToHeight="0" orientation="landscape" r:id="rId1"/>
  <headerFooter>
    <oddHeader>&amp;C&amp;"Arial,Bold"&amp;12Schedule C: Outstanding Incorrect Reduction Claims
Filed with Commission on State Mandates
As of August 31, 2025</oddHeader>
    <oddFooter>&amp;L&amp;"Arial,Regular"&amp;10
Schedule C : Outstanding Incorrect Reduction Claims Filed with Commission on State Mandates&amp;R&amp;"Arial,Regular"&amp;10Page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B505C-6EC9-46DC-B3B4-21CE64E1ADE3}">
  <dimension ref="A1:C14"/>
  <sheetViews>
    <sheetView workbookViewId="0">
      <selection sqref="A1:XFD1048576"/>
    </sheetView>
  </sheetViews>
  <sheetFormatPr defaultRowHeight="14.4" x14ac:dyDescent="0.3"/>
  <cols>
    <col min="1" max="1" width="20" customWidth="1"/>
    <col min="2" max="2" width="117.44140625" customWidth="1"/>
    <col min="3" max="3" width="10.5546875" customWidth="1"/>
  </cols>
  <sheetData>
    <row r="1" spans="1:3" ht="21" x14ac:dyDescent="0.3">
      <c r="B1" s="274" t="s">
        <v>199</v>
      </c>
      <c r="C1" s="27"/>
    </row>
    <row r="2" spans="1:3" ht="21" x14ac:dyDescent="0.3">
      <c r="B2" s="274" t="s">
        <v>200</v>
      </c>
      <c r="C2" s="27"/>
    </row>
    <row r="3" spans="1:3" ht="21" x14ac:dyDescent="0.3">
      <c r="B3" s="274" t="s">
        <v>201</v>
      </c>
      <c r="C3" s="27"/>
    </row>
    <row r="4" spans="1:3" ht="21" x14ac:dyDescent="0.3">
      <c r="B4" s="274" t="s">
        <v>202</v>
      </c>
      <c r="C4" s="27"/>
    </row>
    <row r="5" spans="1:3" ht="17.399999999999999" x14ac:dyDescent="0.3">
      <c r="B5" s="30" t="s">
        <v>203</v>
      </c>
      <c r="C5" s="27"/>
    </row>
    <row r="6" spans="1:3" ht="17.399999999999999" x14ac:dyDescent="0.3">
      <c r="B6" s="275" t="s">
        <v>204</v>
      </c>
      <c r="C6" s="27"/>
    </row>
    <row r="7" spans="1:3" ht="17.399999999999999" x14ac:dyDescent="0.3">
      <c r="A7" s="28" t="s">
        <v>205</v>
      </c>
      <c r="B7" s="29" t="s">
        <v>206</v>
      </c>
      <c r="C7" s="30" t="s">
        <v>207</v>
      </c>
    </row>
    <row r="8" spans="1:3" ht="17.399999999999999" x14ac:dyDescent="0.3">
      <c r="A8" s="28" t="s">
        <v>208</v>
      </c>
      <c r="B8" s="29" t="s">
        <v>209</v>
      </c>
      <c r="C8" s="30" t="s">
        <v>210</v>
      </c>
    </row>
    <row r="9" spans="1:3" ht="17.399999999999999" x14ac:dyDescent="0.3">
      <c r="B9" s="275" t="s">
        <v>211</v>
      </c>
      <c r="C9" s="31"/>
    </row>
    <row r="10" spans="1:3" ht="17.399999999999999" x14ac:dyDescent="0.3">
      <c r="A10" s="28" t="s">
        <v>212</v>
      </c>
      <c r="B10" s="29" t="s">
        <v>213</v>
      </c>
      <c r="C10" s="30" t="s">
        <v>214</v>
      </c>
    </row>
    <row r="11" spans="1:3" ht="17.399999999999999" x14ac:dyDescent="0.3">
      <c r="A11" s="28" t="s">
        <v>215</v>
      </c>
      <c r="B11" s="29" t="s">
        <v>216</v>
      </c>
      <c r="C11" s="30" t="s">
        <v>217</v>
      </c>
    </row>
    <row r="12" spans="1:3" ht="17.399999999999999" x14ac:dyDescent="0.3">
      <c r="A12" s="28" t="s">
        <v>218</v>
      </c>
      <c r="B12" s="29" t="s">
        <v>219</v>
      </c>
      <c r="C12" s="30" t="s">
        <v>220</v>
      </c>
    </row>
    <row r="13" spans="1:3" ht="17.399999999999999" x14ac:dyDescent="0.3">
      <c r="B13" s="275" t="s">
        <v>221</v>
      </c>
      <c r="C13" s="27"/>
    </row>
    <row r="14" spans="1:3" ht="17.399999999999999" x14ac:dyDescent="0.3">
      <c r="A14" s="32" t="s">
        <v>222</v>
      </c>
      <c r="B14" s="33" t="s">
        <v>223</v>
      </c>
      <c r="C14" s="30" t="s">
        <v>224</v>
      </c>
    </row>
  </sheetData>
  <printOptions horizontalCentered="1"/>
  <pageMargins left="0.7" right="0.7" top="1" bottom="0.75" header="0.3" footer="0.3"/>
  <pageSetup scale="7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90C33-2513-4BA8-890A-69A450274128}">
  <sheetPr>
    <tabColor theme="0"/>
    <pageSetUpPr fitToPage="1"/>
  </sheetPr>
  <dimension ref="A1:L45"/>
  <sheetViews>
    <sheetView zoomScale="80" zoomScaleNormal="80" zoomScalePageLayoutView="75" workbookViewId="0">
      <selection activeCell="C57" sqref="C57"/>
    </sheetView>
  </sheetViews>
  <sheetFormatPr defaultColWidth="9.109375" defaultRowHeight="13.8" x14ac:dyDescent="0.25"/>
  <cols>
    <col min="1" max="1" width="32.109375" style="42" customWidth="1"/>
    <col min="2" max="2" width="28.33203125" style="84" customWidth="1"/>
    <col min="3" max="3" width="22" style="84" customWidth="1"/>
    <col min="4" max="4" width="15.88671875" style="84" customWidth="1"/>
    <col min="5" max="5" width="21.21875" style="52" customWidth="1"/>
    <col min="6" max="6" width="20.33203125" style="52" customWidth="1"/>
    <col min="7" max="7" width="16.88671875" style="52" customWidth="1"/>
    <col min="8" max="8" width="19.109375" style="52" customWidth="1"/>
    <col min="9" max="9" width="20.77734375" style="52" customWidth="1"/>
    <col min="10" max="10" width="19.33203125" style="52" customWidth="1"/>
    <col min="11" max="11" width="19.21875" style="52" customWidth="1"/>
    <col min="12" max="12" width="14" style="42" bestFit="1" customWidth="1"/>
    <col min="13" max="16384" width="9.109375" style="42"/>
  </cols>
  <sheetData>
    <row r="1" spans="1:12" s="41" customFormat="1" ht="93.6" x14ac:dyDescent="0.3">
      <c r="A1" s="34" t="s">
        <v>225</v>
      </c>
      <c r="B1" s="35" t="s">
        <v>2</v>
      </c>
      <c r="C1" s="35" t="s">
        <v>226</v>
      </c>
      <c r="D1" s="35" t="s">
        <v>227</v>
      </c>
      <c r="E1" s="36" t="s">
        <v>228</v>
      </c>
      <c r="F1" s="37" t="s">
        <v>229</v>
      </c>
      <c r="G1" s="37" t="s">
        <v>230</v>
      </c>
      <c r="H1" s="38" t="s">
        <v>231</v>
      </c>
      <c r="I1" s="38" t="s">
        <v>232</v>
      </c>
      <c r="J1" s="39" t="s">
        <v>233</v>
      </c>
      <c r="K1" s="40" t="s">
        <v>234</v>
      </c>
    </row>
    <row r="2" spans="1:12" ht="20.100000000000001" customHeight="1" x14ac:dyDescent="0.25">
      <c r="A2" s="117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</row>
    <row r="3" spans="1:12" ht="15" customHeight="1" x14ac:dyDescent="0.3">
      <c r="A3" s="120" t="s">
        <v>235</v>
      </c>
      <c r="B3" s="121"/>
      <c r="C3" s="121"/>
      <c r="D3" s="121"/>
      <c r="E3" s="121"/>
      <c r="F3" s="121"/>
      <c r="G3" s="121"/>
      <c r="H3" s="121"/>
      <c r="I3" s="121"/>
      <c r="J3" s="121"/>
      <c r="K3" s="122"/>
    </row>
    <row r="4" spans="1:12" ht="15" customHeight="1" x14ac:dyDescent="0.25">
      <c r="A4" s="43" t="s">
        <v>236</v>
      </c>
      <c r="B4" s="44" t="s">
        <v>237</v>
      </c>
      <c r="C4" s="45" t="s">
        <v>238</v>
      </c>
      <c r="D4" s="46">
        <v>46934</v>
      </c>
      <c r="E4" s="47">
        <v>91643000</v>
      </c>
      <c r="F4" s="47">
        <v>91643000</v>
      </c>
      <c r="G4" s="48">
        <v>0</v>
      </c>
      <c r="H4" s="49">
        <v>6704579</v>
      </c>
      <c r="I4" s="50">
        <v>86861443</v>
      </c>
      <c r="J4" s="50">
        <v>0</v>
      </c>
      <c r="K4" s="51">
        <f t="shared" ref="K4:K10" si="0">F4+G4+H4-I4-J4</f>
        <v>11486136</v>
      </c>
      <c r="L4" s="52"/>
    </row>
    <row r="5" spans="1:12" ht="15" customHeight="1" x14ac:dyDescent="0.25">
      <c r="A5" s="43" t="s">
        <v>239</v>
      </c>
      <c r="B5" s="44" t="s">
        <v>240</v>
      </c>
      <c r="C5" s="45" t="s">
        <v>241</v>
      </c>
      <c r="D5" s="46">
        <v>46568</v>
      </c>
      <c r="E5" s="47">
        <v>130256000</v>
      </c>
      <c r="F5" s="47">
        <v>56167853</v>
      </c>
      <c r="G5" s="48">
        <v>0</v>
      </c>
      <c r="H5" s="49">
        <v>1077438</v>
      </c>
      <c r="I5" s="50">
        <v>13089328</v>
      </c>
      <c r="J5" s="50">
        <v>0</v>
      </c>
      <c r="K5" s="51">
        <f t="shared" si="0"/>
        <v>44155963</v>
      </c>
      <c r="L5" s="52"/>
    </row>
    <row r="6" spans="1:12" ht="15" customHeight="1" x14ac:dyDescent="0.25">
      <c r="A6" s="43" t="s">
        <v>242</v>
      </c>
      <c r="B6" s="44" t="s">
        <v>243</v>
      </c>
      <c r="C6" s="45"/>
      <c r="D6" s="46">
        <v>46203</v>
      </c>
      <c r="E6" s="48">
        <v>141391000</v>
      </c>
      <c r="F6" s="48">
        <v>14726083</v>
      </c>
      <c r="G6" s="48">
        <v>0</v>
      </c>
      <c r="H6" s="49">
        <v>2809592</v>
      </c>
      <c r="I6" s="50">
        <v>0</v>
      </c>
      <c r="J6" s="50">
        <v>0</v>
      </c>
      <c r="K6" s="51">
        <f t="shared" si="0"/>
        <v>17535675</v>
      </c>
      <c r="L6" s="52"/>
    </row>
    <row r="7" spans="1:12" ht="15" customHeight="1" x14ac:dyDescent="0.25">
      <c r="A7" s="43" t="s">
        <v>244</v>
      </c>
      <c r="B7" s="44" t="s">
        <v>243</v>
      </c>
      <c r="C7" s="45"/>
      <c r="D7" s="46">
        <v>46203</v>
      </c>
      <c r="E7" s="48">
        <v>17605000</v>
      </c>
      <c r="F7" s="48">
        <v>12546</v>
      </c>
      <c r="G7" s="49">
        <v>0</v>
      </c>
      <c r="H7" s="49">
        <v>77946</v>
      </c>
      <c r="I7" s="50">
        <v>0</v>
      </c>
      <c r="J7" s="50">
        <v>0</v>
      </c>
      <c r="K7" s="51">
        <f t="shared" si="0"/>
        <v>90492</v>
      </c>
      <c r="L7" s="52"/>
    </row>
    <row r="8" spans="1:12" ht="15" customHeight="1" x14ac:dyDescent="0.25">
      <c r="A8" s="43" t="s">
        <v>245</v>
      </c>
      <c r="B8" s="44" t="s">
        <v>246</v>
      </c>
      <c r="C8" s="45"/>
      <c r="D8" s="53">
        <v>45838</v>
      </c>
      <c r="E8" s="48">
        <v>66840000</v>
      </c>
      <c r="F8" s="50">
        <v>17868346</v>
      </c>
      <c r="G8" s="50">
        <v>0</v>
      </c>
      <c r="H8" s="48">
        <v>0</v>
      </c>
      <c r="I8" s="50">
        <v>0</v>
      </c>
      <c r="J8" s="48">
        <v>17868346</v>
      </c>
      <c r="K8" s="51">
        <f t="shared" si="0"/>
        <v>0</v>
      </c>
      <c r="L8" s="52"/>
    </row>
    <row r="9" spans="1:12" ht="17.399999999999999" x14ac:dyDescent="0.25">
      <c r="A9" s="43" t="s">
        <v>247</v>
      </c>
      <c r="B9" s="44" t="s">
        <v>248</v>
      </c>
      <c r="C9" s="45"/>
      <c r="D9" s="53">
        <v>46203</v>
      </c>
      <c r="E9" s="54">
        <v>0</v>
      </c>
      <c r="F9" s="54">
        <v>728</v>
      </c>
      <c r="G9" s="50">
        <v>0</v>
      </c>
      <c r="H9" s="48">
        <v>0</v>
      </c>
      <c r="I9" s="49">
        <v>0</v>
      </c>
      <c r="J9" s="50">
        <v>0</v>
      </c>
      <c r="K9" s="51">
        <f t="shared" si="0"/>
        <v>728</v>
      </c>
      <c r="L9" s="52"/>
    </row>
    <row r="10" spans="1:12" ht="17.25" customHeight="1" x14ac:dyDescent="0.25">
      <c r="A10" s="43" t="s">
        <v>249</v>
      </c>
      <c r="B10" s="44" t="s">
        <v>250</v>
      </c>
      <c r="C10" s="45"/>
      <c r="D10" s="53">
        <v>46203</v>
      </c>
      <c r="E10" s="54">
        <v>41147000</v>
      </c>
      <c r="F10" s="54">
        <v>5155</v>
      </c>
      <c r="G10" s="50">
        <v>0</v>
      </c>
      <c r="H10" s="48">
        <v>3316692</v>
      </c>
      <c r="I10" s="49">
        <v>0</v>
      </c>
      <c r="J10" s="50">
        <v>0</v>
      </c>
      <c r="K10" s="51">
        <f t="shared" si="0"/>
        <v>3321847</v>
      </c>
      <c r="L10" s="52"/>
    </row>
    <row r="11" spans="1:12" s="58" customFormat="1" ht="15.6" x14ac:dyDescent="0.3">
      <c r="A11" s="55" t="s">
        <v>251</v>
      </c>
      <c r="B11" s="10"/>
      <c r="C11" s="10"/>
      <c r="D11" s="123"/>
      <c r="E11" s="56">
        <f t="shared" ref="E11:K11" si="1">SUM(E4:E10)</f>
        <v>488882000</v>
      </c>
      <c r="F11" s="56">
        <f t="shared" si="1"/>
        <v>180423711</v>
      </c>
      <c r="G11" s="56">
        <f t="shared" si="1"/>
        <v>0</v>
      </c>
      <c r="H11" s="56">
        <f t="shared" si="1"/>
        <v>13986247</v>
      </c>
      <c r="I11" s="56">
        <f t="shared" si="1"/>
        <v>99950771</v>
      </c>
      <c r="J11" s="56">
        <f t="shared" si="1"/>
        <v>17868346</v>
      </c>
      <c r="K11" s="57">
        <f t="shared" si="1"/>
        <v>76590841</v>
      </c>
      <c r="L11" s="52"/>
    </row>
    <row r="12" spans="1:12" ht="15" customHeight="1" x14ac:dyDescent="0.3">
      <c r="A12" s="124" t="s">
        <v>252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6"/>
    </row>
    <row r="13" spans="1:12" ht="15.6" x14ac:dyDescent="0.3">
      <c r="A13" s="127" t="s">
        <v>253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9"/>
    </row>
    <row r="14" spans="1:12" ht="15" x14ac:dyDescent="0.25">
      <c r="A14" s="59" t="s">
        <v>254</v>
      </c>
      <c r="B14" s="44" t="s">
        <v>237</v>
      </c>
      <c r="C14" s="60" t="s">
        <v>238</v>
      </c>
      <c r="D14" s="46">
        <v>46934</v>
      </c>
      <c r="E14" s="61">
        <v>2385000</v>
      </c>
      <c r="F14" s="61">
        <v>2385000</v>
      </c>
      <c r="G14" s="61">
        <v>0</v>
      </c>
      <c r="H14" s="61">
        <v>0</v>
      </c>
      <c r="I14" s="62">
        <v>2381260</v>
      </c>
      <c r="J14" s="63">
        <v>0</v>
      </c>
      <c r="K14" s="64">
        <f>F14+G14+H14-I14-J14</f>
        <v>3740</v>
      </c>
    </row>
    <row r="15" spans="1:12" ht="15" x14ac:dyDescent="0.25">
      <c r="A15" s="43" t="s">
        <v>255</v>
      </c>
      <c r="B15" s="65" t="s">
        <v>240</v>
      </c>
      <c r="C15" s="60"/>
      <c r="D15" s="46">
        <v>46568</v>
      </c>
      <c r="E15" s="61">
        <v>1869000</v>
      </c>
      <c r="F15" s="61">
        <v>270</v>
      </c>
      <c r="G15" s="61">
        <v>0</v>
      </c>
      <c r="H15" s="61">
        <v>0</v>
      </c>
      <c r="I15" s="61">
        <v>0</v>
      </c>
      <c r="J15" s="63">
        <v>0</v>
      </c>
      <c r="K15" s="64">
        <f>F15+G15+H15-I15-J15</f>
        <v>270</v>
      </c>
    </row>
    <row r="16" spans="1:12" ht="15" x14ac:dyDescent="0.25">
      <c r="A16" s="43" t="s">
        <v>256</v>
      </c>
      <c r="B16" s="44" t="s">
        <v>243</v>
      </c>
      <c r="C16" s="60"/>
      <c r="D16" s="66">
        <v>46203</v>
      </c>
      <c r="E16" s="61">
        <v>1809000</v>
      </c>
      <c r="F16" s="61">
        <v>4847</v>
      </c>
      <c r="G16" s="61">
        <v>0</v>
      </c>
      <c r="H16" s="62">
        <v>11590</v>
      </c>
      <c r="I16" s="61">
        <v>0</v>
      </c>
      <c r="J16" s="63">
        <v>0</v>
      </c>
      <c r="K16" s="64">
        <f>F16+G16+H16-I16-J16</f>
        <v>16437</v>
      </c>
    </row>
    <row r="17" spans="1:12" ht="15" x14ac:dyDescent="0.25">
      <c r="A17" s="43" t="s">
        <v>257</v>
      </c>
      <c r="B17" s="44" t="s">
        <v>246</v>
      </c>
      <c r="C17" s="60"/>
      <c r="D17" s="53">
        <v>45838</v>
      </c>
      <c r="E17" s="61">
        <v>1805000</v>
      </c>
      <c r="F17" s="61">
        <v>50286</v>
      </c>
      <c r="G17" s="50">
        <v>0</v>
      </c>
      <c r="H17" s="61">
        <v>0</v>
      </c>
      <c r="I17" s="61">
        <v>0</v>
      </c>
      <c r="J17" s="61">
        <v>50286</v>
      </c>
      <c r="K17" s="64">
        <f>F17+G17+H17-I17-J17</f>
        <v>0</v>
      </c>
      <c r="L17" s="67"/>
    </row>
    <row r="18" spans="1:12" s="58" customFormat="1" ht="15" customHeight="1" x14ac:dyDescent="0.3">
      <c r="A18" s="99" t="s">
        <v>258</v>
      </c>
      <c r="B18" s="100"/>
      <c r="C18" s="100"/>
      <c r="D18" s="101"/>
      <c r="E18" s="68">
        <f>SUM(E14:E17)</f>
        <v>7868000</v>
      </c>
      <c r="F18" s="68">
        <f t="shared" ref="F18:K18" si="2">SUM(F14:F17)</f>
        <v>2440403</v>
      </c>
      <c r="G18" s="68">
        <f t="shared" si="2"/>
        <v>0</v>
      </c>
      <c r="H18" s="68">
        <f t="shared" si="2"/>
        <v>11590</v>
      </c>
      <c r="I18" s="68">
        <f t="shared" si="2"/>
        <v>2381260</v>
      </c>
      <c r="J18" s="68">
        <f t="shared" si="2"/>
        <v>50286</v>
      </c>
      <c r="K18" s="69">
        <f t="shared" si="2"/>
        <v>20447</v>
      </c>
      <c r="L18" s="70"/>
    </row>
    <row r="19" spans="1:12" ht="15.6" x14ac:dyDescent="0.3">
      <c r="A19" s="108" t="s">
        <v>259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10"/>
    </row>
    <row r="20" spans="1:12" ht="15" x14ac:dyDescent="0.25">
      <c r="A20" s="8" t="s">
        <v>260</v>
      </c>
      <c r="B20" s="44" t="s">
        <v>237</v>
      </c>
      <c r="C20" s="60" t="s">
        <v>14</v>
      </c>
      <c r="D20" s="46">
        <v>46934</v>
      </c>
      <c r="E20" s="71">
        <v>75000</v>
      </c>
      <c r="F20" s="71">
        <v>75000</v>
      </c>
      <c r="G20" s="72">
        <v>0</v>
      </c>
      <c r="H20" s="72">
        <v>0</v>
      </c>
      <c r="I20" s="72">
        <v>58353</v>
      </c>
      <c r="J20" s="72">
        <v>0</v>
      </c>
      <c r="K20" s="73">
        <f>F20+G20+H20-I20-J20</f>
        <v>16647</v>
      </c>
    </row>
    <row r="21" spans="1:12" ht="15" x14ac:dyDescent="0.25">
      <c r="A21" s="43" t="s">
        <v>261</v>
      </c>
      <c r="B21" s="65" t="s">
        <v>240</v>
      </c>
      <c r="C21" s="60"/>
      <c r="D21" s="74">
        <v>46568</v>
      </c>
      <c r="E21" s="71">
        <v>102000</v>
      </c>
      <c r="F21" s="71">
        <v>29656</v>
      </c>
      <c r="G21" s="72">
        <v>0</v>
      </c>
      <c r="H21" s="72">
        <v>0</v>
      </c>
      <c r="I21" s="72">
        <v>0</v>
      </c>
      <c r="J21" s="72">
        <v>0</v>
      </c>
      <c r="K21" s="73">
        <f>F21+G21+H21-I21-J21</f>
        <v>29656</v>
      </c>
    </row>
    <row r="22" spans="1:12" ht="15" x14ac:dyDescent="0.25">
      <c r="A22" s="43" t="s">
        <v>262</v>
      </c>
      <c r="B22" s="44" t="s">
        <v>243</v>
      </c>
      <c r="C22" s="6"/>
      <c r="D22" s="66">
        <v>46203</v>
      </c>
      <c r="E22" s="71">
        <v>99000</v>
      </c>
      <c r="F22" s="49">
        <v>0</v>
      </c>
      <c r="G22" s="71">
        <v>0</v>
      </c>
      <c r="H22" s="71">
        <v>0</v>
      </c>
      <c r="I22" s="72">
        <v>0</v>
      </c>
      <c r="J22" s="71">
        <v>0</v>
      </c>
      <c r="K22" s="73">
        <f>F22+G22+H22-I22-J22</f>
        <v>0</v>
      </c>
    </row>
    <row r="23" spans="1:12" ht="15" x14ac:dyDescent="0.25">
      <c r="A23" s="43" t="s">
        <v>263</v>
      </c>
      <c r="B23" s="44" t="s">
        <v>246</v>
      </c>
      <c r="C23" s="6"/>
      <c r="D23" s="53">
        <v>45838</v>
      </c>
      <c r="E23" s="71">
        <v>49000</v>
      </c>
      <c r="F23" s="49">
        <v>0</v>
      </c>
      <c r="G23" s="49">
        <v>0</v>
      </c>
      <c r="H23" s="50">
        <v>0</v>
      </c>
      <c r="I23" s="50">
        <v>0</v>
      </c>
      <c r="J23" s="50">
        <v>0</v>
      </c>
      <c r="K23" s="73">
        <f>F23+G23+H23-I23-J23</f>
        <v>0</v>
      </c>
    </row>
    <row r="24" spans="1:12" s="58" customFormat="1" ht="15" customHeight="1" x14ac:dyDescent="0.3">
      <c r="A24" s="99" t="s">
        <v>258</v>
      </c>
      <c r="B24" s="100"/>
      <c r="C24" s="100"/>
      <c r="D24" s="101"/>
      <c r="E24" s="68">
        <f t="shared" ref="E24:K24" si="3">SUM(E20:E23)</f>
        <v>325000</v>
      </c>
      <c r="F24" s="68">
        <f t="shared" si="3"/>
        <v>104656</v>
      </c>
      <c r="G24" s="68">
        <f t="shared" si="3"/>
        <v>0</v>
      </c>
      <c r="H24" s="68">
        <f t="shared" si="3"/>
        <v>0</v>
      </c>
      <c r="I24" s="68">
        <f t="shared" si="3"/>
        <v>58353</v>
      </c>
      <c r="J24" s="68">
        <f t="shared" si="3"/>
        <v>0</v>
      </c>
      <c r="K24" s="69">
        <f t="shared" si="3"/>
        <v>46303</v>
      </c>
      <c r="L24" s="70"/>
    </row>
    <row r="25" spans="1:12" s="58" customFormat="1" ht="15.6" x14ac:dyDescent="0.3">
      <c r="A25" s="75" t="s">
        <v>264</v>
      </c>
      <c r="B25" s="76"/>
      <c r="C25" s="76"/>
      <c r="D25" s="77"/>
      <c r="E25" s="68">
        <f t="shared" ref="E25:K25" si="4">E18+E24</f>
        <v>8193000</v>
      </c>
      <c r="F25" s="68">
        <f t="shared" si="4"/>
        <v>2545059</v>
      </c>
      <c r="G25" s="68">
        <f t="shared" si="4"/>
        <v>0</v>
      </c>
      <c r="H25" s="68">
        <f t="shared" si="4"/>
        <v>11590</v>
      </c>
      <c r="I25" s="68">
        <f t="shared" si="4"/>
        <v>2439613</v>
      </c>
      <c r="J25" s="69">
        <f t="shared" si="4"/>
        <v>50286</v>
      </c>
      <c r="K25" s="78">
        <f t="shared" si="4"/>
        <v>66750</v>
      </c>
    </row>
    <row r="26" spans="1:12" s="58" customFormat="1" ht="15.6" x14ac:dyDescent="0.3">
      <c r="A26" s="75" t="s">
        <v>198</v>
      </c>
      <c r="B26" s="76"/>
      <c r="C26" s="76"/>
      <c r="D26" s="77"/>
      <c r="E26" s="68">
        <f>E11+E25</f>
        <v>497075000</v>
      </c>
      <c r="F26" s="68">
        <f t="shared" ref="F26:K26" si="5">F11+F25</f>
        <v>182968770</v>
      </c>
      <c r="G26" s="68">
        <f t="shared" si="5"/>
        <v>0</v>
      </c>
      <c r="H26" s="68">
        <f t="shared" si="5"/>
        <v>13997837</v>
      </c>
      <c r="I26" s="68">
        <f>I11+I25</f>
        <v>102390384</v>
      </c>
      <c r="J26" s="68">
        <f t="shared" si="5"/>
        <v>17918632</v>
      </c>
      <c r="K26" s="69">
        <f t="shared" si="5"/>
        <v>76657591</v>
      </c>
      <c r="L26" s="70"/>
    </row>
    <row r="27" spans="1:12" ht="15.6" x14ac:dyDescent="0.25">
      <c r="A27" s="113" t="s">
        <v>265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2"/>
    </row>
    <row r="28" spans="1:12" ht="15.6" x14ac:dyDescent="0.25">
      <c r="A28" s="114" t="s">
        <v>235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6"/>
    </row>
    <row r="29" spans="1:12" ht="15" customHeight="1" x14ac:dyDescent="0.25">
      <c r="A29" s="79" t="s">
        <v>266</v>
      </c>
      <c r="B29" s="44" t="s">
        <v>237</v>
      </c>
      <c r="C29" s="60" t="s">
        <v>14</v>
      </c>
      <c r="D29" s="46">
        <v>46934</v>
      </c>
      <c r="E29" s="80">
        <v>49000</v>
      </c>
      <c r="F29" s="80">
        <v>49000</v>
      </c>
      <c r="G29" s="80">
        <v>0</v>
      </c>
      <c r="H29" s="80">
        <v>0</v>
      </c>
      <c r="I29" s="80">
        <v>18000</v>
      </c>
      <c r="J29" s="80">
        <v>0</v>
      </c>
      <c r="K29" s="64">
        <f>F29+G29+H29-I29-J29</f>
        <v>31000</v>
      </c>
    </row>
    <row r="30" spans="1:12" ht="15" customHeight="1" x14ac:dyDescent="0.25">
      <c r="A30" s="79" t="s">
        <v>267</v>
      </c>
      <c r="B30" s="65" t="s">
        <v>240</v>
      </c>
      <c r="C30" s="60"/>
      <c r="D30" s="46">
        <v>46568</v>
      </c>
      <c r="E30" s="80">
        <v>49000</v>
      </c>
      <c r="F30" s="80">
        <v>28000</v>
      </c>
      <c r="G30" s="80">
        <v>0</v>
      </c>
      <c r="H30" s="80">
        <v>0</v>
      </c>
      <c r="I30" s="80">
        <v>0</v>
      </c>
      <c r="J30" s="80">
        <v>0</v>
      </c>
      <c r="K30" s="64">
        <f>F30+G30+H30-I30-J30</f>
        <v>28000</v>
      </c>
    </row>
    <row r="31" spans="1:12" ht="15" customHeight="1" x14ac:dyDescent="0.25">
      <c r="A31" s="79" t="s">
        <v>268</v>
      </c>
      <c r="B31" s="44" t="s">
        <v>243</v>
      </c>
      <c r="C31" s="81"/>
      <c r="D31" s="46">
        <v>46203</v>
      </c>
      <c r="E31" s="50">
        <v>49000</v>
      </c>
      <c r="F31" s="80">
        <v>25000</v>
      </c>
      <c r="G31" s="80">
        <v>0</v>
      </c>
      <c r="H31" s="80">
        <v>0</v>
      </c>
      <c r="I31" s="80">
        <v>0</v>
      </c>
      <c r="J31" s="80">
        <v>0</v>
      </c>
      <c r="K31" s="64">
        <f>F31+G31+H31-I31-J31</f>
        <v>25000</v>
      </c>
    </row>
    <row r="32" spans="1:12" ht="15" customHeight="1" x14ac:dyDescent="0.25">
      <c r="A32" s="79" t="s">
        <v>269</v>
      </c>
      <c r="B32" s="44" t="s">
        <v>246</v>
      </c>
      <c r="C32" s="81"/>
      <c r="D32" s="46">
        <v>45838</v>
      </c>
      <c r="E32" s="50">
        <v>49000</v>
      </c>
      <c r="F32" s="80">
        <v>26000</v>
      </c>
      <c r="G32" s="80">
        <v>0</v>
      </c>
      <c r="H32" s="80">
        <v>0</v>
      </c>
      <c r="I32" s="80">
        <v>0</v>
      </c>
      <c r="J32" s="80">
        <v>26000</v>
      </c>
      <c r="K32" s="64">
        <f>F32+G32+H32-I32-J32</f>
        <v>0</v>
      </c>
    </row>
    <row r="33" spans="1:11" s="58" customFormat="1" ht="15.6" x14ac:dyDescent="0.3">
      <c r="A33" s="99" t="s">
        <v>270</v>
      </c>
      <c r="B33" s="100"/>
      <c r="C33" s="100"/>
      <c r="D33" s="101"/>
      <c r="E33" s="68">
        <f>SUM(E29:E32)</f>
        <v>196000</v>
      </c>
      <c r="F33" s="68">
        <f t="shared" ref="F33:K33" si="6">SUM(F29:F32)</f>
        <v>128000</v>
      </c>
      <c r="G33" s="68">
        <f t="shared" si="6"/>
        <v>0</v>
      </c>
      <c r="H33" s="68">
        <f t="shared" si="6"/>
        <v>0</v>
      </c>
      <c r="I33" s="68">
        <f t="shared" si="6"/>
        <v>18000</v>
      </c>
      <c r="J33" s="68">
        <f t="shared" si="6"/>
        <v>26000</v>
      </c>
      <c r="K33" s="82">
        <f t="shared" si="6"/>
        <v>84000</v>
      </c>
    </row>
    <row r="34" spans="1:11" ht="15.6" x14ac:dyDescent="0.25">
      <c r="A34" s="102" t="s">
        <v>271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4"/>
    </row>
    <row r="35" spans="1:11" ht="15" x14ac:dyDescent="0.25">
      <c r="A35" s="83" t="s">
        <v>272</v>
      </c>
      <c r="B35" s="44" t="s">
        <v>237</v>
      </c>
      <c r="D35" s="46">
        <v>46934</v>
      </c>
      <c r="E35" s="50">
        <v>13000</v>
      </c>
      <c r="F35" s="85">
        <v>13000</v>
      </c>
      <c r="G35" s="86">
        <v>0</v>
      </c>
      <c r="H35" s="72">
        <v>0</v>
      </c>
      <c r="I35" s="72">
        <v>0</v>
      </c>
      <c r="J35" s="87">
        <v>0</v>
      </c>
      <c r="K35" s="88">
        <f>F35+G35+H35-I35-J35</f>
        <v>13000</v>
      </c>
    </row>
    <row r="36" spans="1:11" ht="14.25" customHeight="1" x14ac:dyDescent="0.25">
      <c r="A36" s="79" t="s">
        <v>273</v>
      </c>
      <c r="B36" s="65" t="s">
        <v>240</v>
      </c>
      <c r="C36" s="89"/>
      <c r="D36" s="46">
        <v>46568</v>
      </c>
      <c r="E36" s="50">
        <v>13000</v>
      </c>
      <c r="F36" s="85">
        <v>13000</v>
      </c>
      <c r="G36" s="86">
        <v>0</v>
      </c>
      <c r="H36" s="72">
        <v>0</v>
      </c>
      <c r="I36" s="72">
        <v>0</v>
      </c>
      <c r="J36" s="87">
        <v>0</v>
      </c>
      <c r="K36" s="88">
        <f>F36+G36+H36-I36-J36</f>
        <v>13000</v>
      </c>
    </row>
    <row r="37" spans="1:11" ht="14.25" customHeight="1" x14ac:dyDescent="0.25">
      <c r="A37" s="79" t="s">
        <v>274</v>
      </c>
      <c r="B37" s="44" t="s">
        <v>243</v>
      </c>
      <c r="C37" s="90"/>
      <c r="D37" s="46">
        <v>46203</v>
      </c>
      <c r="E37" s="50">
        <v>13000</v>
      </c>
      <c r="F37" s="85">
        <v>13000</v>
      </c>
      <c r="G37" s="86">
        <v>0</v>
      </c>
      <c r="H37" s="72">
        <v>0</v>
      </c>
      <c r="I37" s="72">
        <v>0</v>
      </c>
      <c r="J37" s="87">
        <v>0</v>
      </c>
      <c r="K37" s="88">
        <f>F37+G37+H37-I37-J37</f>
        <v>13000</v>
      </c>
    </row>
    <row r="38" spans="1:11" ht="15.6" x14ac:dyDescent="0.25">
      <c r="A38" s="79" t="s">
        <v>275</v>
      </c>
      <c r="B38" s="44" t="s">
        <v>246</v>
      </c>
      <c r="C38" s="90"/>
      <c r="D38" s="46">
        <v>45838</v>
      </c>
      <c r="E38" s="50">
        <v>13000</v>
      </c>
      <c r="F38" s="87">
        <v>13000</v>
      </c>
      <c r="G38" s="91">
        <v>0</v>
      </c>
      <c r="H38" s="91">
        <v>0</v>
      </c>
      <c r="I38" s="91">
        <v>0</v>
      </c>
      <c r="J38" s="87">
        <v>13000</v>
      </c>
      <c r="K38" s="88">
        <f>F38+G38+H38-I38-J38</f>
        <v>0</v>
      </c>
    </row>
    <row r="39" spans="1:11" s="58" customFormat="1" ht="15.6" x14ac:dyDescent="0.3">
      <c r="A39" s="99" t="s">
        <v>276</v>
      </c>
      <c r="B39" s="100"/>
      <c r="C39" s="100"/>
      <c r="D39" s="101"/>
      <c r="E39" s="68">
        <f t="shared" ref="E39:K39" si="7">SUM(E35:E38)</f>
        <v>52000</v>
      </c>
      <c r="F39" s="68">
        <f t="shared" si="7"/>
        <v>52000</v>
      </c>
      <c r="G39" s="68">
        <f t="shared" si="7"/>
        <v>0</v>
      </c>
      <c r="H39" s="68">
        <f t="shared" si="7"/>
        <v>0</v>
      </c>
      <c r="I39" s="68">
        <f t="shared" si="7"/>
        <v>0</v>
      </c>
      <c r="J39" s="68">
        <f t="shared" si="7"/>
        <v>13000</v>
      </c>
      <c r="K39" s="82">
        <f t="shared" si="7"/>
        <v>39000</v>
      </c>
    </row>
    <row r="40" spans="1:11" s="58" customFormat="1" ht="15.6" x14ac:dyDescent="0.3">
      <c r="A40" s="75" t="s">
        <v>277</v>
      </c>
      <c r="B40" s="76"/>
      <c r="C40" s="76"/>
      <c r="D40" s="77"/>
      <c r="E40" s="92">
        <f>E33+E39</f>
        <v>248000</v>
      </c>
      <c r="F40" s="92">
        <f>F33+F39</f>
        <v>180000</v>
      </c>
      <c r="G40" s="92">
        <f>G33+G39</f>
        <v>0</v>
      </c>
      <c r="H40" s="92">
        <f>H33+H39</f>
        <v>0</v>
      </c>
      <c r="I40" s="92">
        <f>I33+I39</f>
        <v>18000</v>
      </c>
      <c r="J40" s="92">
        <f>J33+J39</f>
        <v>39000</v>
      </c>
      <c r="K40" s="78">
        <f>K33+K39</f>
        <v>123000</v>
      </c>
    </row>
    <row r="41" spans="1:11" s="58" customFormat="1" ht="15.6" x14ac:dyDescent="0.3">
      <c r="A41" s="55" t="s">
        <v>278</v>
      </c>
      <c r="B41" s="10"/>
      <c r="C41" s="10"/>
      <c r="D41" s="10"/>
      <c r="E41" s="94">
        <f>E26+E40</f>
        <v>497323000</v>
      </c>
      <c r="F41" s="94">
        <f>F26+F40</f>
        <v>183148770</v>
      </c>
      <c r="G41" s="94">
        <f>G26+G40</f>
        <v>0</v>
      </c>
      <c r="H41" s="94">
        <f>H26+H40</f>
        <v>13997837</v>
      </c>
      <c r="I41" s="94">
        <f>I26+I40</f>
        <v>102408384</v>
      </c>
      <c r="J41" s="94">
        <f>J26+J40</f>
        <v>17957632</v>
      </c>
      <c r="K41" s="95">
        <f>K26+K40</f>
        <v>76780591</v>
      </c>
    </row>
    <row r="42" spans="1:11" x14ac:dyDescent="0.25">
      <c r="A42" s="97" t="s">
        <v>282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</row>
    <row r="43" spans="1:11" ht="15.6" x14ac:dyDescent="0.25">
      <c r="A43" s="98" t="s">
        <v>281</v>
      </c>
    </row>
    <row r="44" spans="1:11" ht="15.6" x14ac:dyDescent="0.25">
      <c r="A44" s="98" t="s">
        <v>280</v>
      </c>
    </row>
    <row r="45" spans="1:11" ht="15.6" x14ac:dyDescent="0.25">
      <c r="A45" s="98" t="s">
        <v>279</v>
      </c>
    </row>
  </sheetData>
  <printOptions horizontalCentered="1" gridLines="1"/>
  <pageMargins left="0.25" right="0.25" top="0.75" bottom="0.75" header="0.3" footer="0.3"/>
  <pageSetup scale="51" fitToHeight="0" orientation="landscape" r:id="rId1"/>
  <headerFooter>
    <oddHeader>&amp;C&amp;"Arial,Bold"&amp;12State Controller's Office
Schedule A: Summary of State-Mandated Program Appropriations, Receipts, and Payments 
As of August 31, 2025</oddHeader>
    <oddFooter>&amp;L&amp;"Arial,Regular"&amp;10Schedule A: Summary of State-Mandated Program Appropriations, Receipts, and Payments&amp;R&amp;"Arial,Regular"&amp;10Page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6F7F8-DCCE-4CEC-9525-7BF58B1DC42F}">
  <sheetPr>
    <tabColor theme="0"/>
    <pageSetUpPr fitToPage="1"/>
  </sheetPr>
  <dimension ref="A1:H63"/>
  <sheetViews>
    <sheetView zoomScale="90" zoomScaleNormal="90" zoomScaleSheetLayoutView="75" zoomScalePageLayoutView="75" workbookViewId="0">
      <selection activeCell="B38" sqref="B38"/>
    </sheetView>
  </sheetViews>
  <sheetFormatPr defaultColWidth="9.109375" defaultRowHeight="13.8" x14ac:dyDescent="0.25"/>
  <cols>
    <col min="1" max="1" width="13.33203125" style="84" customWidth="1"/>
    <col min="2" max="2" width="75.77734375" style="42" customWidth="1"/>
    <col min="3" max="3" width="16" style="155" customWidth="1"/>
    <col min="4" max="4" width="13.88671875" style="84" customWidth="1"/>
    <col min="5" max="5" width="18" style="156" customWidth="1"/>
    <col min="6" max="6" width="16.6640625" style="157" customWidth="1"/>
    <col min="7" max="7" width="21" style="157" customWidth="1"/>
    <col min="8" max="8" width="10.109375" style="42" bestFit="1" customWidth="1"/>
    <col min="9" max="16384" width="9.109375" style="42"/>
  </cols>
  <sheetData>
    <row r="1" spans="1:7" s="133" customFormat="1" ht="46.8" x14ac:dyDescent="0.3">
      <c r="A1" s="34" t="s">
        <v>0</v>
      </c>
      <c r="B1" s="35" t="s">
        <v>1</v>
      </c>
      <c r="C1" s="35" t="s">
        <v>2</v>
      </c>
      <c r="D1" s="35" t="s">
        <v>283</v>
      </c>
      <c r="E1" s="130" t="s">
        <v>284</v>
      </c>
      <c r="F1" s="131" t="s">
        <v>285</v>
      </c>
      <c r="G1" s="132" t="s">
        <v>286</v>
      </c>
    </row>
    <row r="2" spans="1:7" ht="15.6" x14ac:dyDescent="0.3">
      <c r="A2" s="289"/>
      <c r="B2" s="93" t="s">
        <v>13</v>
      </c>
      <c r="C2" s="93"/>
      <c r="D2" s="93"/>
      <c r="E2" s="93"/>
      <c r="F2" s="93"/>
      <c r="G2" s="107"/>
    </row>
    <row r="3" spans="1:7" ht="15.6" x14ac:dyDescent="0.3">
      <c r="A3" s="75" t="s">
        <v>236</v>
      </c>
      <c r="B3" s="105"/>
      <c r="C3" s="105"/>
      <c r="D3" s="105"/>
      <c r="E3" s="105"/>
      <c r="F3" s="105"/>
      <c r="G3" s="106"/>
    </row>
    <row r="4" spans="1:7" ht="15" x14ac:dyDescent="0.25">
      <c r="A4" s="134" t="s">
        <v>14</v>
      </c>
      <c r="B4" s="7" t="s">
        <v>287</v>
      </c>
      <c r="C4" s="8" t="s">
        <v>288</v>
      </c>
      <c r="D4" s="6">
        <v>152</v>
      </c>
      <c r="E4" s="135">
        <v>664478</v>
      </c>
      <c r="F4" s="13">
        <v>0</v>
      </c>
      <c r="G4" s="136">
        <f>E4+F4</f>
        <v>664478</v>
      </c>
    </row>
    <row r="5" spans="1:7" ht="15" x14ac:dyDescent="0.25">
      <c r="A5" s="134" t="s">
        <v>14</v>
      </c>
      <c r="B5" s="7" t="s">
        <v>55</v>
      </c>
      <c r="C5" s="8" t="s">
        <v>56</v>
      </c>
      <c r="D5" s="6">
        <v>13</v>
      </c>
      <c r="E5" s="135">
        <v>9224471</v>
      </c>
      <c r="F5" s="13">
        <v>0</v>
      </c>
      <c r="G5" s="136">
        <f t="shared" ref="G5:G28" si="0">E5+F5</f>
        <v>9224471</v>
      </c>
    </row>
    <row r="6" spans="1:7" ht="15" x14ac:dyDescent="0.25">
      <c r="A6" s="134" t="s">
        <v>14</v>
      </c>
      <c r="B6" s="7" t="s">
        <v>21</v>
      </c>
      <c r="C6" s="8" t="s">
        <v>22</v>
      </c>
      <c r="D6" s="6">
        <v>262</v>
      </c>
      <c r="E6" s="135">
        <v>226997</v>
      </c>
      <c r="F6" s="13">
        <v>0</v>
      </c>
      <c r="G6" s="136">
        <f t="shared" si="0"/>
        <v>226997</v>
      </c>
    </row>
    <row r="7" spans="1:7" ht="15" x14ac:dyDescent="0.25">
      <c r="A7" s="134" t="s">
        <v>14</v>
      </c>
      <c r="B7" s="7" t="s">
        <v>23</v>
      </c>
      <c r="C7" s="8" t="s">
        <v>24</v>
      </c>
      <c r="D7" s="6">
        <v>167</v>
      </c>
      <c r="E7" s="135">
        <v>10273023</v>
      </c>
      <c r="F7" s="13">
        <v>0</v>
      </c>
      <c r="G7" s="136">
        <f t="shared" si="0"/>
        <v>10273023</v>
      </c>
    </row>
    <row r="8" spans="1:7" ht="15" x14ac:dyDescent="0.25">
      <c r="A8" s="134" t="s">
        <v>14</v>
      </c>
      <c r="B8" s="7" t="s">
        <v>25</v>
      </c>
      <c r="C8" s="8" t="s">
        <v>26</v>
      </c>
      <c r="D8" s="6">
        <v>274</v>
      </c>
      <c r="E8" s="135">
        <v>2583769</v>
      </c>
      <c r="F8" s="13">
        <v>0</v>
      </c>
      <c r="G8" s="136">
        <f t="shared" si="0"/>
        <v>2583769</v>
      </c>
    </row>
    <row r="9" spans="1:7" ht="15" x14ac:dyDescent="0.25">
      <c r="A9" s="134" t="s">
        <v>14</v>
      </c>
      <c r="B9" s="7" t="s">
        <v>289</v>
      </c>
      <c r="C9" s="8" t="s">
        <v>290</v>
      </c>
      <c r="D9" s="6">
        <v>177</v>
      </c>
      <c r="E9" s="135">
        <v>2177106</v>
      </c>
      <c r="F9" s="13">
        <v>0</v>
      </c>
      <c r="G9" s="136">
        <f t="shared" si="0"/>
        <v>2177106</v>
      </c>
    </row>
    <row r="10" spans="1:7" ht="15.75" customHeight="1" x14ac:dyDescent="0.25">
      <c r="A10" s="134" t="s">
        <v>14</v>
      </c>
      <c r="B10" s="7" t="s">
        <v>27</v>
      </c>
      <c r="C10" s="8" t="s">
        <v>28</v>
      </c>
      <c r="D10" s="6">
        <v>197</v>
      </c>
      <c r="E10" s="135">
        <v>2161649</v>
      </c>
      <c r="F10" s="13">
        <v>0</v>
      </c>
      <c r="G10" s="136">
        <f t="shared" si="0"/>
        <v>2161649</v>
      </c>
    </row>
    <row r="11" spans="1:7" ht="15" x14ac:dyDescent="0.25">
      <c r="A11" s="134" t="s">
        <v>14</v>
      </c>
      <c r="B11" s="7" t="s">
        <v>291</v>
      </c>
      <c r="C11" s="8" t="s">
        <v>292</v>
      </c>
      <c r="D11" s="6">
        <v>380</v>
      </c>
      <c r="E11" s="135">
        <v>390730</v>
      </c>
      <c r="F11" s="13">
        <v>0</v>
      </c>
      <c r="G11" s="136">
        <f t="shared" si="0"/>
        <v>390730</v>
      </c>
    </row>
    <row r="12" spans="1:7" ht="15" x14ac:dyDescent="0.25">
      <c r="A12" s="134" t="s">
        <v>14</v>
      </c>
      <c r="B12" s="7" t="s">
        <v>57</v>
      </c>
      <c r="C12" s="8" t="s">
        <v>58</v>
      </c>
      <c r="D12" s="6">
        <v>371</v>
      </c>
      <c r="E12" s="135">
        <v>106505</v>
      </c>
      <c r="F12" s="13">
        <v>0</v>
      </c>
      <c r="G12" s="136">
        <f t="shared" si="0"/>
        <v>106505</v>
      </c>
    </row>
    <row r="13" spans="1:7" ht="15" x14ac:dyDescent="0.25">
      <c r="A13" s="134" t="s">
        <v>14</v>
      </c>
      <c r="B13" s="7" t="s">
        <v>29</v>
      </c>
      <c r="C13" s="8" t="s">
        <v>30</v>
      </c>
      <c r="D13" s="6">
        <v>334</v>
      </c>
      <c r="E13" s="135">
        <v>15000</v>
      </c>
      <c r="F13" s="13">
        <v>0</v>
      </c>
      <c r="G13" s="136">
        <f t="shared" si="0"/>
        <v>15000</v>
      </c>
    </row>
    <row r="14" spans="1:7" ht="15" x14ac:dyDescent="0.25">
      <c r="A14" s="134" t="s">
        <v>14</v>
      </c>
      <c r="B14" s="7" t="s">
        <v>31</v>
      </c>
      <c r="C14" s="8" t="s">
        <v>32</v>
      </c>
      <c r="D14" s="6">
        <v>43</v>
      </c>
      <c r="E14" s="135">
        <v>13000</v>
      </c>
      <c r="F14" s="13">
        <v>0</v>
      </c>
      <c r="G14" s="136">
        <f t="shared" si="0"/>
        <v>13000</v>
      </c>
    </row>
    <row r="15" spans="1:7" ht="15" x14ac:dyDescent="0.25">
      <c r="A15" s="134" t="s">
        <v>14</v>
      </c>
      <c r="B15" s="7" t="s">
        <v>33</v>
      </c>
      <c r="C15" s="8" t="s">
        <v>34</v>
      </c>
      <c r="D15" s="6">
        <v>361</v>
      </c>
      <c r="E15" s="135">
        <v>8000</v>
      </c>
      <c r="F15" s="13">
        <v>0</v>
      </c>
      <c r="G15" s="136">
        <f t="shared" si="0"/>
        <v>8000</v>
      </c>
    </row>
    <row r="16" spans="1:7" ht="15" customHeight="1" x14ac:dyDescent="0.25">
      <c r="A16" s="134" t="s">
        <v>14</v>
      </c>
      <c r="B16" s="7" t="s">
        <v>35</v>
      </c>
      <c r="C16" s="8" t="s">
        <v>36</v>
      </c>
      <c r="D16" s="6">
        <v>264</v>
      </c>
      <c r="E16" s="135">
        <v>918000</v>
      </c>
      <c r="F16" s="13">
        <v>0</v>
      </c>
      <c r="G16" s="136">
        <f t="shared" si="0"/>
        <v>918000</v>
      </c>
    </row>
    <row r="17" spans="1:8" ht="15" x14ac:dyDescent="0.25">
      <c r="A17" s="134" t="s">
        <v>14</v>
      </c>
      <c r="B17" s="7" t="s">
        <v>293</v>
      </c>
      <c r="C17" s="8" t="s">
        <v>294</v>
      </c>
      <c r="D17" s="6">
        <v>373</v>
      </c>
      <c r="E17" s="135">
        <v>590940</v>
      </c>
      <c r="F17" s="13">
        <v>0</v>
      </c>
      <c r="G17" s="136">
        <f t="shared" si="0"/>
        <v>590940</v>
      </c>
    </row>
    <row r="18" spans="1:8" ht="15" x14ac:dyDescent="0.25">
      <c r="A18" s="134" t="s">
        <v>14</v>
      </c>
      <c r="B18" s="7" t="s">
        <v>39</v>
      </c>
      <c r="C18" s="8" t="s">
        <v>40</v>
      </c>
      <c r="D18" s="6">
        <v>375</v>
      </c>
      <c r="E18" s="135">
        <v>22981247</v>
      </c>
      <c r="F18" s="13">
        <v>0</v>
      </c>
      <c r="G18" s="136">
        <f t="shared" si="0"/>
        <v>22981247</v>
      </c>
    </row>
    <row r="19" spans="1:8" ht="15" x14ac:dyDescent="0.25">
      <c r="A19" s="134" t="s">
        <v>14</v>
      </c>
      <c r="B19" s="7" t="s">
        <v>295</v>
      </c>
      <c r="C19" s="8" t="s">
        <v>296</v>
      </c>
      <c r="D19" s="6">
        <v>127</v>
      </c>
      <c r="E19" s="135">
        <v>553666</v>
      </c>
      <c r="F19" s="13">
        <v>0</v>
      </c>
      <c r="G19" s="136">
        <f t="shared" si="0"/>
        <v>553666</v>
      </c>
    </row>
    <row r="20" spans="1:8" ht="15" x14ac:dyDescent="0.25">
      <c r="A20" s="134" t="s">
        <v>14</v>
      </c>
      <c r="B20" s="7" t="s">
        <v>45</v>
      </c>
      <c r="C20" s="8" t="s">
        <v>46</v>
      </c>
      <c r="D20" s="6">
        <v>360</v>
      </c>
      <c r="E20" s="135">
        <v>591000</v>
      </c>
      <c r="F20" s="13">
        <v>0</v>
      </c>
      <c r="G20" s="136">
        <f t="shared" si="0"/>
        <v>591000</v>
      </c>
    </row>
    <row r="21" spans="1:8" ht="15" x14ac:dyDescent="0.25">
      <c r="A21" s="134" t="s">
        <v>14</v>
      </c>
      <c r="B21" s="7" t="s">
        <v>41</v>
      </c>
      <c r="C21" s="8" t="s">
        <v>42</v>
      </c>
      <c r="D21" s="6">
        <v>378</v>
      </c>
      <c r="E21" s="135">
        <v>9537959</v>
      </c>
      <c r="F21" s="13">
        <v>0</v>
      </c>
      <c r="G21" s="136">
        <f t="shared" si="0"/>
        <v>9537959</v>
      </c>
    </row>
    <row r="22" spans="1:8" ht="15" x14ac:dyDescent="0.25">
      <c r="A22" s="134" t="s">
        <v>14</v>
      </c>
      <c r="B22" s="7" t="s">
        <v>47</v>
      </c>
      <c r="C22" s="8" t="s">
        <v>48</v>
      </c>
      <c r="D22" s="6">
        <v>163</v>
      </c>
      <c r="E22" s="135">
        <v>25000</v>
      </c>
      <c r="F22" s="13">
        <v>0</v>
      </c>
      <c r="G22" s="136">
        <f t="shared" si="0"/>
        <v>25000</v>
      </c>
    </row>
    <row r="23" spans="1:8" ht="15" x14ac:dyDescent="0.25">
      <c r="A23" s="134" t="s">
        <v>14</v>
      </c>
      <c r="B23" s="7" t="s">
        <v>297</v>
      </c>
      <c r="C23" s="8" t="s">
        <v>298</v>
      </c>
      <c r="D23" s="6">
        <v>345</v>
      </c>
      <c r="E23" s="135">
        <v>70905</v>
      </c>
      <c r="F23" s="13">
        <v>0</v>
      </c>
      <c r="G23" s="136">
        <f t="shared" si="0"/>
        <v>70905</v>
      </c>
    </row>
    <row r="24" spans="1:8" ht="15" x14ac:dyDescent="0.25">
      <c r="A24" s="134" t="s">
        <v>14</v>
      </c>
      <c r="B24" s="7" t="s">
        <v>299</v>
      </c>
      <c r="C24" s="8" t="s">
        <v>50</v>
      </c>
      <c r="D24" s="6">
        <v>372</v>
      </c>
      <c r="E24" s="135">
        <v>2374000</v>
      </c>
      <c r="F24" s="13">
        <v>0</v>
      </c>
      <c r="G24" s="136">
        <f t="shared" si="0"/>
        <v>2374000</v>
      </c>
    </row>
    <row r="25" spans="1:8" ht="15" x14ac:dyDescent="0.25">
      <c r="A25" s="134" t="s">
        <v>14</v>
      </c>
      <c r="B25" s="7" t="s">
        <v>19</v>
      </c>
      <c r="C25" s="8" t="s">
        <v>20</v>
      </c>
      <c r="D25" s="6">
        <v>90</v>
      </c>
      <c r="E25" s="135">
        <v>443000</v>
      </c>
      <c r="F25" s="13">
        <v>0</v>
      </c>
      <c r="G25" s="136">
        <f t="shared" si="0"/>
        <v>443000</v>
      </c>
    </row>
    <row r="26" spans="1:8" ht="15" x14ac:dyDescent="0.25">
      <c r="A26" s="134" t="s">
        <v>14</v>
      </c>
      <c r="B26" s="7" t="s">
        <v>51</v>
      </c>
      <c r="C26" s="8" t="s">
        <v>52</v>
      </c>
      <c r="D26" s="6">
        <v>377</v>
      </c>
      <c r="E26" s="135">
        <v>2287000</v>
      </c>
      <c r="F26" s="13">
        <v>0</v>
      </c>
      <c r="G26" s="136">
        <f t="shared" si="0"/>
        <v>2287000</v>
      </c>
    </row>
    <row r="27" spans="1:8" ht="15" x14ac:dyDescent="0.25">
      <c r="A27" s="134" t="s">
        <v>79</v>
      </c>
      <c r="B27" s="7" t="s">
        <v>69</v>
      </c>
      <c r="C27" s="8" t="s">
        <v>44</v>
      </c>
      <c r="D27" s="6">
        <v>376</v>
      </c>
      <c r="E27" s="135">
        <v>7675229</v>
      </c>
      <c r="F27" s="13">
        <v>0</v>
      </c>
      <c r="G27" s="136">
        <f t="shared" si="0"/>
        <v>7675229</v>
      </c>
    </row>
    <row r="28" spans="1:8" ht="15" x14ac:dyDescent="0.25">
      <c r="A28" s="134" t="s">
        <v>82</v>
      </c>
      <c r="B28" s="7" t="s">
        <v>69</v>
      </c>
      <c r="C28" s="8" t="s">
        <v>44</v>
      </c>
      <c r="D28" s="6">
        <v>376</v>
      </c>
      <c r="E28" s="135">
        <v>10968769</v>
      </c>
      <c r="F28" s="13">
        <v>0</v>
      </c>
      <c r="G28" s="137">
        <f t="shared" si="0"/>
        <v>10968769</v>
      </c>
    </row>
    <row r="29" spans="1:8" ht="15.6" x14ac:dyDescent="0.3">
      <c r="A29" s="75" t="s">
        <v>300</v>
      </c>
      <c r="B29" s="76"/>
      <c r="C29" s="76"/>
      <c r="D29" s="76"/>
      <c r="E29" s="138">
        <f>SUM(E4:E28)</f>
        <v>86861443</v>
      </c>
      <c r="F29" s="138">
        <f>SUM(F4:F28)</f>
        <v>0</v>
      </c>
      <c r="G29" s="138">
        <f>SUM(G4:G28)</f>
        <v>86861443</v>
      </c>
      <c r="H29" s="139"/>
    </row>
    <row r="30" spans="1:8" ht="15.6" x14ac:dyDescent="0.3">
      <c r="A30" s="158" t="s">
        <v>239</v>
      </c>
      <c r="B30" s="158"/>
      <c r="C30" s="158"/>
      <c r="D30" s="158"/>
      <c r="E30" s="158"/>
      <c r="F30" s="158"/>
      <c r="G30" s="163"/>
    </row>
    <row r="31" spans="1:8" ht="15" x14ac:dyDescent="0.25">
      <c r="A31" s="140" t="s">
        <v>54</v>
      </c>
      <c r="B31" s="141" t="s">
        <v>55</v>
      </c>
      <c r="C31" s="142" t="s">
        <v>56</v>
      </c>
      <c r="D31" s="143">
        <v>13</v>
      </c>
      <c r="E31" s="144">
        <v>314192</v>
      </c>
      <c r="F31" s="13">
        <v>0</v>
      </c>
      <c r="G31" s="145">
        <f>E31+F31</f>
        <v>314192</v>
      </c>
    </row>
    <row r="32" spans="1:8" ht="15" x14ac:dyDescent="0.25">
      <c r="A32" s="143" t="s">
        <v>54</v>
      </c>
      <c r="B32" s="7" t="s">
        <v>21</v>
      </c>
      <c r="C32" s="8" t="s">
        <v>22</v>
      </c>
      <c r="D32" s="143">
        <v>262</v>
      </c>
      <c r="E32" s="146">
        <v>27106</v>
      </c>
      <c r="F32" s="13">
        <v>0</v>
      </c>
      <c r="G32" s="147">
        <f t="shared" ref="G32:G52" si="1">E32+F32</f>
        <v>27106</v>
      </c>
    </row>
    <row r="33" spans="1:7" ht="15" x14ac:dyDescent="0.25">
      <c r="A33" s="143" t="s">
        <v>54</v>
      </c>
      <c r="B33" s="7" t="s">
        <v>23</v>
      </c>
      <c r="C33" s="8" t="s">
        <v>24</v>
      </c>
      <c r="D33" s="143">
        <v>167</v>
      </c>
      <c r="E33" s="146">
        <v>342128</v>
      </c>
      <c r="F33" s="13">
        <v>0</v>
      </c>
      <c r="G33" s="148">
        <f t="shared" si="1"/>
        <v>342128</v>
      </c>
    </row>
    <row r="34" spans="1:7" ht="15" x14ac:dyDescent="0.25">
      <c r="A34" s="143" t="s">
        <v>54</v>
      </c>
      <c r="B34" s="7" t="s">
        <v>25</v>
      </c>
      <c r="C34" s="8" t="s">
        <v>26</v>
      </c>
      <c r="D34" s="143">
        <v>274</v>
      </c>
      <c r="E34" s="146">
        <v>47621</v>
      </c>
      <c r="F34" s="13">
        <v>0</v>
      </c>
      <c r="G34" s="148">
        <f t="shared" si="1"/>
        <v>47621</v>
      </c>
    </row>
    <row r="35" spans="1:7" ht="15" x14ac:dyDescent="0.25">
      <c r="A35" s="143" t="s">
        <v>54</v>
      </c>
      <c r="B35" s="7" t="s">
        <v>27</v>
      </c>
      <c r="C35" s="8" t="s">
        <v>28</v>
      </c>
      <c r="D35" s="143">
        <v>197</v>
      </c>
      <c r="E35" s="146">
        <v>905733</v>
      </c>
      <c r="F35" s="13">
        <v>0</v>
      </c>
      <c r="G35" s="147">
        <f t="shared" si="1"/>
        <v>905733</v>
      </c>
    </row>
    <row r="36" spans="1:7" ht="15" x14ac:dyDescent="0.25">
      <c r="A36" s="143" t="s">
        <v>54</v>
      </c>
      <c r="B36" s="7" t="s">
        <v>291</v>
      </c>
      <c r="C36" s="8" t="s">
        <v>292</v>
      </c>
      <c r="D36" s="143">
        <v>380</v>
      </c>
      <c r="E36" s="146">
        <v>5216</v>
      </c>
      <c r="F36" s="13">
        <v>0</v>
      </c>
      <c r="G36" s="147">
        <f t="shared" si="1"/>
        <v>5216</v>
      </c>
    </row>
    <row r="37" spans="1:7" ht="15" x14ac:dyDescent="0.25">
      <c r="A37" s="143" t="s">
        <v>54</v>
      </c>
      <c r="B37" s="7" t="s">
        <v>57</v>
      </c>
      <c r="C37" s="8" t="s">
        <v>58</v>
      </c>
      <c r="D37" s="143">
        <v>371</v>
      </c>
      <c r="E37" s="146">
        <v>246781</v>
      </c>
      <c r="F37" s="13">
        <v>0</v>
      </c>
      <c r="G37" s="147">
        <f t="shared" si="1"/>
        <v>246781</v>
      </c>
    </row>
    <row r="38" spans="1:7" ht="15" x14ac:dyDescent="0.25">
      <c r="A38" s="143" t="s">
        <v>54</v>
      </c>
      <c r="B38" s="7" t="s">
        <v>29</v>
      </c>
      <c r="C38" s="8" t="s">
        <v>30</v>
      </c>
      <c r="D38" s="143">
        <v>334</v>
      </c>
      <c r="E38" s="146">
        <v>3515</v>
      </c>
      <c r="F38" s="13">
        <v>0</v>
      </c>
      <c r="G38" s="147">
        <f t="shared" si="1"/>
        <v>3515</v>
      </c>
    </row>
    <row r="39" spans="1:7" ht="15" x14ac:dyDescent="0.25">
      <c r="A39" s="143" t="s">
        <v>54</v>
      </c>
      <c r="B39" s="7" t="s">
        <v>31</v>
      </c>
      <c r="C39" s="8" t="s">
        <v>32</v>
      </c>
      <c r="D39" s="143">
        <v>43</v>
      </c>
      <c r="E39" s="146">
        <v>4566</v>
      </c>
      <c r="F39" s="13">
        <v>0</v>
      </c>
      <c r="G39" s="147">
        <f t="shared" si="1"/>
        <v>4566</v>
      </c>
    </row>
    <row r="40" spans="1:7" ht="15" x14ac:dyDescent="0.25">
      <c r="A40" s="143" t="s">
        <v>54</v>
      </c>
      <c r="B40" s="7" t="s">
        <v>33</v>
      </c>
      <c r="C40" s="8" t="s">
        <v>34</v>
      </c>
      <c r="D40" s="143">
        <v>361</v>
      </c>
      <c r="E40" s="146">
        <v>7816</v>
      </c>
      <c r="F40" s="13">
        <v>0</v>
      </c>
      <c r="G40" s="147">
        <f t="shared" si="1"/>
        <v>7816</v>
      </c>
    </row>
    <row r="41" spans="1:7" ht="15" x14ac:dyDescent="0.25">
      <c r="A41" s="143" t="s">
        <v>54</v>
      </c>
      <c r="B41" s="7" t="s">
        <v>35</v>
      </c>
      <c r="C41" s="8" t="s">
        <v>36</v>
      </c>
      <c r="D41" s="143">
        <v>264</v>
      </c>
      <c r="E41" s="146">
        <v>86807</v>
      </c>
      <c r="F41" s="13">
        <v>0</v>
      </c>
      <c r="G41" s="148">
        <f t="shared" si="1"/>
        <v>86807</v>
      </c>
    </row>
    <row r="42" spans="1:7" ht="15" x14ac:dyDescent="0.25">
      <c r="A42" s="143" t="s">
        <v>54</v>
      </c>
      <c r="B42" s="7" t="s">
        <v>293</v>
      </c>
      <c r="C42" s="8" t="s">
        <v>294</v>
      </c>
      <c r="D42" s="143">
        <v>373</v>
      </c>
      <c r="E42" s="146">
        <v>209436</v>
      </c>
      <c r="F42" s="13">
        <v>0</v>
      </c>
      <c r="G42" s="147">
        <f t="shared" si="1"/>
        <v>209436</v>
      </c>
    </row>
    <row r="43" spans="1:7" ht="15" x14ac:dyDescent="0.25">
      <c r="A43" s="143" t="s">
        <v>54</v>
      </c>
      <c r="B43" s="7" t="s">
        <v>39</v>
      </c>
      <c r="C43" s="8" t="s">
        <v>40</v>
      </c>
      <c r="D43" s="143">
        <v>375</v>
      </c>
      <c r="E43" s="146">
        <v>677505</v>
      </c>
      <c r="F43" s="13">
        <v>0</v>
      </c>
      <c r="G43" s="147">
        <f t="shared" si="1"/>
        <v>677505</v>
      </c>
    </row>
    <row r="44" spans="1:7" ht="15" x14ac:dyDescent="0.25">
      <c r="A44" s="143" t="s">
        <v>54</v>
      </c>
      <c r="B44" s="7" t="s">
        <v>295</v>
      </c>
      <c r="C44" s="8" t="s">
        <v>296</v>
      </c>
      <c r="D44" s="143">
        <v>127</v>
      </c>
      <c r="E44" s="146">
        <v>3394</v>
      </c>
      <c r="F44" s="13">
        <v>0</v>
      </c>
      <c r="G44" s="148">
        <f t="shared" si="1"/>
        <v>3394</v>
      </c>
    </row>
    <row r="45" spans="1:7" ht="15" x14ac:dyDescent="0.25">
      <c r="A45" s="143" t="s">
        <v>54</v>
      </c>
      <c r="B45" s="7" t="s">
        <v>41</v>
      </c>
      <c r="C45" s="8" t="s">
        <v>42</v>
      </c>
      <c r="D45" s="143">
        <v>378</v>
      </c>
      <c r="E45" s="146">
        <v>58364</v>
      </c>
      <c r="F45" s="13">
        <v>0</v>
      </c>
      <c r="G45" s="147">
        <f t="shared" si="1"/>
        <v>58364</v>
      </c>
    </row>
    <row r="46" spans="1:7" ht="15" x14ac:dyDescent="0.25">
      <c r="A46" s="143" t="s">
        <v>54</v>
      </c>
      <c r="B46" s="7" t="s">
        <v>43</v>
      </c>
      <c r="C46" s="8" t="s">
        <v>44</v>
      </c>
      <c r="D46" s="143">
        <v>175</v>
      </c>
      <c r="E46" s="146">
        <v>9499329</v>
      </c>
      <c r="F46" s="13">
        <v>0</v>
      </c>
      <c r="G46" s="147">
        <f t="shared" si="1"/>
        <v>9499329</v>
      </c>
    </row>
    <row r="47" spans="1:7" ht="15" x14ac:dyDescent="0.25">
      <c r="A47" s="143" t="s">
        <v>54</v>
      </c>
      <c r="B47" s="7" t="s">
        <v>297</v>
      </c>
      <c r="C47" s="8" t="s">
        <v>298</v>
      </c>
      <c r="D47" s="143">
        <v>345</v>
      </c>
      <c r="E47" s="146">
        <v>10044</v>
      </c>
      <c r="F47" s="13">
        <v>0</v>
      </c>
      <c r="G47" s="147">
        <f t="shared" si="1"/>
        <v>10044</v>
      </c>
    </row>
    <row r="48" spans="1:7" ht="15" x14ac:dyDescent="0.25">
      <c r="A48" s="143" t="s">
        <v>54</v>
      </c>
      <c r="B48" s="7" t="s">
        <v>299</v>
      </c>
      <c r="C48" s="8" t="s">
        <v>50</v>
      </c>
      <c r="D48" s="143">
        <v>372</v>
      </c>
      <c r="E48" s="146">
        <v>471528</v>
      </c>
      <c r="F48" s="13">
        <v>0</v>
      </c>
      <c r="G48" s="148">
        <f t="shared" si="1"/>
        <v>471528</v>
      </c>
    </row>
    <row r="49" spans="1:8" ht="15" x14ac:dyDescent="0.25">
      <c r="A49" s="143" t="s">
        <v>54</v>
      </c>
      <c r="B49" s="7" t="s">
        <v>19</v>
      </c>
      <c r="C49" s="8" t="s">
        <v>20</v>
      </c>
      <c r="D49" s="143">
        <v>90</v>
      </c>
      <c r="E49" s="146">
        <v>143778</v>
      </c>
      <c r="F49" s="13">
        <v>0</v>
      </c>
      <c r="G49" s="148">
        <f t="shared" si="1"/>
        <v>143778</v>
      </c>
    </row>
    <row r="50" spans="1:8" ht="15" x14ac:dyDescent="0.25">
      <c r="A50" s="143" t="s">
        <v>54</v>
      </c>
      <c r="B50" s="7" t="s">
        <v>51</v>
      </c>
      <c r="C50" s="8" t="s">
        <v>52</v>
      </c>
      <c r="D50" s="143">
        <v>377</v>
      </c>
      <c r="E50" s="146">
        <v>16057</v>
      </c>
      <c r="F50" s="13">
        <v>0</v>
      </c>
      <c r="G50" s="148">
        <f t="shared" si="1"/>
        <v>16057</v>
      </c>
    </row>
    <row r="51" spans="1:8" ht="15" x14ac:dyDescent="0.25">
      <c r="A51" s="143" t="s">
        <v>60</v>
      </c>
      <c r="B51" s="7" t="s">
        <v>291</v>
      </c>
      <c r="C51" s="8" t="s">
        <v>292</v>
      </c>
      <c r="D51" s="143">
        <v>380</v>
      </c>
      <c r="E51" s="146">
        <v>6121</v>
      </c>
      <c r="F51" s="13">
        <v>0</v>
      </c>
      <c r="G51" s="147">
        <f t="shared" si="1"/>
        <v>6121</v>
      </c>
    </row>
    <row r="52" spans="1:8" ht="15" x14ac:dyDescent="0.25">
      <c r="A52" s="143" t="s">
        <v>62</v>
      </c>
      <c r="B52" s="7" t="s">
        <v>291</v>
      </c>
      <c r="C52" s="8" t="s">
        <v>292</v>
      </c>
      <c r="D52" s="143">
        <v>380</v>
      </c>
      <c r="E52" s="146">
        <v>2291</v>
      </c>
      <c r="F52" s="13">
        <v>0</v>
      </c>
      <c r="G52" s="149">
        <f t="shared" si="1"/>
        <v>2291</v>
      </c>
    </row>
    <row r="53" spans="1:8" ht="15.6" x14ac:dyDescent="0.3">
      <c r="A53" s="158" t="s">
        <v>301</v>
      </c>
      <c r="B53" s="158"/>
      <c r="C53" s="158"/>
      <c r="D53" s="158"/>
      <c r="E53" s="150">
        <f>SUM(E31:E52)</f>
        <v>13089328</v>
      </c>
      <c r="F53" s="138">
        <f>SUM(F31:F52)</f>
        <v>0</v>
      </c>
      <c r="G53" s="151">
        <f>SUM(G31:G52)</f>
        <v>13089328</v>
      </c>
    </row>
    <row r="54" spans="1:8" ht="15.6" x14ac:dyDescent="0.3">
      <c r="A54" s="158" t="s">
        <v>254</v>
      </c>
      <c r="B54" s="158"/>
      <c r="C54" s="158"/>
      <c r="D54" s="158"/>
      <c r="E54" s="158"/>
      <c r="F54" s="158"/>
      <c r="G54" s="163"/>
    </row>
    <row r="55" spans="1:8" ht="15" customHeight="1" x14ac:dyDescent="0.25">
      <c r="A55" s="6" t="s">
        <v>14</v>
      </c>
      <c r="B55" s="152" t="s">
        <v>15</v>
      </c>
      <c r="C55" s="8" t="s">
        <v>16</v>
      </c>
      <c r="D55" s="6">
        <v>246</v>
      </c>
      <c r="E55" s="13">
        <v>1893119</v>
      </c>
      <c r="F55" s="13">
        <v>0</v>
      </c>
      <c r="G55" s="147">
        <f>E55+F55</f>
        <v>1893119</v>
      </c>
    </row>
    <row r="56" spans="1:8" ht="15" customHeight="1" x14ac:dyDescent="0.25">
      <c r="A56" s="6" t="s">
        <v>54</v>
      </c>
      <c r="B56" s="152" t="s">
        <v>15</v>
      </c>
      <c r="C56" s="8" t="s">
        <v>16</v>
      </c>
      <c r="D56" s="6">
        <v>246</v>
      </c>
      <c r="E56" s="13">
        <v>484814</v>
      </c>
      <c r="F56" s="13">
        <v>0</v>
      </c>
      <c r="G56" s="147">
        <f>E56+F56</f>
        <v>484814</v>
      </c>
    </row>
    <row r="57" spans="1:8" ht="15" customHeight="1" x14ac:dyDescent="0.25">
      <c r="A57" s="6" t="s">
        <v>60</v>
      </c>
      <c r="B57" s="152" t="s">
        <v>15</v>
      </c>
      <c r="C57" s="8" t="s">
        <v>16</v>
      </c>
      <c r="D57" s="6">
        <v>246</v>
      </c>
      <c r="E57" s="13">
        <v>3327</v>
      </c>
      <c r="F57" s="13">
        <v>0</v>
      </c>
      <c r="G57" s="147">
        <f>E57+F57</f>
        <v>3327</v>
      </c>
    </row>
    <row r="58" spans="1:8" ht="15.6" x14ac:dyDescent="0.3">
      <c r="A58" s="158" t="s">
        <v>302</v>
      </c>
      <c r="B58" s="158"/>
      <c r="C58" s="158"/>
      <c r="D58" s="158"/>
      <c r="E58" s="150">
        <f>SUM(E55:E57)</f>
        <v>2381260</v>
      </c>
      <c r="F58" s="138">
        <f>SUM(F29:F57)</f>
        <v>0</v>
      </c>
      <c r="G58" s="151">
        <f>SUM(E58:F58)</f>
        <v>2381260</v>
      </c>
    </row>
    <row r="59" spans="1:8" ht="15.6" x14ac:dyDescent="0.3">
      <c r="A59" s="158" t="s">
        <v>260</v>
      </c>
      <c r="B59" s="159"/>
      <c r="C59" s="159"/>
      <c r="D59" s="159"/>
      <c r="E59" s="159"/>
      <c r="F59" s="159"/>
      <c r="G59" s="160"/>
    </row>
    <row r="60" spans="1:8" ht="15" customHeight="1" x14ac:dyDescent="0.25">
      <c r="A60" s="6" t="s">
        <v>14</v>
      </c>
      <c r="B60" s="7" t="s">
        <v>303</v>
      </c>
      <c r="C60" s="8" t="s">
        <v>304</v>
      </c>
      <c r="D60" s="6">
        <v>121</v>
      </c>
      <c r="E60" s="153">
        <v>58353</v>
      </c>
      <c r="F60" s="13">
        <v>0</v>
      </c>
      <c r="G60" s="136">
        <f>E60+F60</f>
        <v>58353</v>
      </c>
    </row>
    <row r="61" spans="1:8" ht="15.6" x14ac:dyDescent="0.3">
      <c r="A61" s="158" t="s">
        <v>305</v>
      </c>
      <c r="B61" s="158"/>
      <c r="C61" s="158"/>
      <c r="D61" s="158"/>
      <c r="E61" s="150">
        <f>SUM(E60:E60)</f>
        <v>58353</v>
      </c>
      <c r="F61" s="138">
        <f>SUM(F29:F60)</f>
        <v>0</v>
      </c>
      <c r="G61" s="151">
        <f>SUM(E61:F61)</f>
        <v>58353</v>
      </c>
    </row>
    <row r="62" spans="1:8" ht="16.2" thickBot="1" x14ac:dyDescent="0.35">
      <c r="A62" s="161" t="s">
        <v>198</v>
      </c>
      <c r="B62" s="162"/>
      <c r="C62" s="162"/>
      <c r="D62" s="162"/>
      <c r="E62" s="154">
        <f>E61+E58+E53+E29</f>
        <v>102390384</v>
      </c>
      <c r="F62" s="154">
        <f>F61+F58+F53+F29</f>
        <v>0</v>
      </c>
      <c r="G62" s="154">
        <f>G61+G58+G53+G29</f>
        <v>102390384</v>
      </c>
      <c r="H62" s="139"/>
    </row>
    <row r="63" spans="1:8" ht="14.4" thickTop="1" x14ac:dyDescent="0.25"/>
  </sheetData>
  <printOptions horizontalCentered="1" gridLines="1"/>
  <pageMargins left="0.25" right="0.25" top="0.75" bottom="0.75" header="0.3" footer="0.3"/>
  <pageSetup scale="71" fitToHeight="0" orientation="landscape" r:id="rId1"/>
  <headerFooter>
    <oddHeader>&amp;C&amp;"Arial,Bold"&amp;12State Controller's Office
Schedule A1: Detail of State-Mandated Program Payments by Fiscal Year
As of August 31, 2025</oddHeader>
    <oddFooter>&amp;L&amp;"Arial,Regular"&amp;10Schedule A1: Detail of State-Mandated Program Payments by Fiscal Year
Local Agencies&amp;R&amp;"Arial,Regular"&amp;10Page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F036E-BD01-4C2D-BDD7-BA293B8CF81C}">
  <sheetPr>
    <tabColor theme="0"/>
  </sheetPr>
  <dimension ref="A1:G27"/>
  <sheetViews>
    <sheetView zoomScale="90" zoomScaleNormal="90" zoomScalePageLayoutView="75" workbookViewId="0">
      <selection activeCell="B40" sqref="B40"/>
    </sheetView>
  </sheetViews>
  <sheetFormatPr defaultColWidth="9.109375" defaultRowHeight="13.8" x14ac:dyDescent="0.25"/>
  <cols>
    <col min="1" max="1" width="11.77734375" style="84" customWidth="1"/>
    <col min="2" max="2" width="80.77734375" style="42" customWidth="1"/>
    <col min="3" max="3" width="15.21875" style="42" customWidth="1"/>
    <col min="4" max="4" width="12" style="84" customWidth="1"/>
    <col min="5" max="5" width="19.21875" style="42" customWidth="1"/>
    <col min="6" max="6" width="14.6640625" style="42" customWidth="1"/>
    <col min="7" max="7" width="21.109375" style="42" customWidth="1"/>
    <col min="8" max="16384" width="9.109375" style="42"/>
  </cols>
  <sheetData>
    <row r="1" spans="1:7" ht="46.8" x14ac:dyDescent="0.3">
      <c r="A1" s="164" t="s">
        <v>0</v>
      </c>
      <c r="B1" s="164" t="s">
        <v>1</v>
      </c>
      <c r="C1" s="164" t="s">
        <v>2</v>
      </c>
      <c r="D1" s="164" t="s">
        <v>283</v>
      </c>
      <c r="E1" s="164" t="s">
        <v>306</v>
      </c>
      <c r="F1" s="164" t="s">
        <v>285</v>
      </c>
      <c r="G1" s="165" t="s">
        <v>286</v>
      </c>
    </row>
    <row r="2" spans="1:7" ht="15.6" x14ac:dyDescent="0.3">
      <c r="B2" s="93" t="s">
        <v>265</v>
      </c>
      <c r="C2" s="109"/>
      <c r="D2" s="109"/>
      <c r="E2" s="109"/>
      <c r="F2" s="109"/>
      <c r="G2" s="110"/>
    </row>
    <row r="3" spans="1:7" ht="15.6" x14ac:dyDescent="0.3">
      <c r="A3" s="76" t="s">
        <v>266</v>
      </c>
      <c r="B3" s="105"/>
      <c r="C3" s="105"/>
      <c r="D3" s="105"/>
      <c r="E3" s="105"/>
      <c r="F3" s="105"/>
      <c r="G3" s="106"/>
    </row>
    <row r="4" spans="1:7" ht="15" x14ac:dyDescent="0.25">
      <c r="A4" s="6" t="s">
        <v>14</v>
      </c>
      <c r="B4" s="7" t="s">
        <v>307</v>
      </c>
      <c r="C4" s="7" t="s">
        <v>308</v>
      </c>
      <c r="D4" s="6">
        <v>250</v>
      </c>
      <c r="E4" s="13">
        <v>1000</v>
      </c>
      <c r="F4" s="13">
        <v>0</v>
      </c>
      <c r="G4" s="147">
        <v>1000</v>
      </c>
    </row>
    <row r="5" spans="1:7" ht="15.75" customHeight="1" x14ac:dyDescent="0.25">
      <c r="A5" s="6" t="s">
        <v>14</v>
      </c>
      <c r="B5" s="7" t="s">
        <v>309</v>
      </c>
      <c r="C5" s="7" t="s">
        <v>310</v>
      </c>
      <c r="D5" s="6">
        <v>272</v>
      </c>
      <c r="E5" s="13">
        <v>1000</v>
      </c>
      <c r="F5" s="13">
        <v>0</v>
      </c>
      <c r="G5" s="147">
        <v>1000</v>
      </c>
    </row>
    <row r="6" spans="1:7" ht="15" customHeight="1" x14ac:dyDescent="0.25">
      <c r="A6" s="6" t="s">
        <v>14</v>
      </c>
      <c r="B6" s="7" t="s">
        <v>311</v>
      </c>
      <c r="C6" s="7" t="s">
        <v>312</v>
      </c>
      <c r="D6" s="6">
        <v>172</v>
      </c>
      <c r="E6" s="13">
        <v>1000</v>
      </c>
      <c r="F6" s="13">
        <v>0</v>
      </c>
      <c r="G6" s="147">
        <v>1000</v>
      </c>
    </row>
    <row r="7" spans="1:7" ht="15" x14ac:dyDescent="0.25">
      <c r="A7" s="6" t="s">
        <v>14</v>
      </c>
      <c r="B7" s="7" t="s">
        <v>313</v>
      </c>
      <c r="C7" s="7" t="s">
        <v>314</v>
      </c>
      <c r="D7" s="6">
        <v>330</v>
      </c>
      <c r="E7" s="13">
        <v>1000</v>
      </c>
      <c r="F7" s="13">
        <v>0</v>
      </c>
      <c r="G7" s="147">
        <v>1000</v>
      </c>
    </row>
    <row r="8" spans="1:7" ht="15" x14ac:dyDescent="0.25">
      <c r="A8" s="6" t="s">
        <v>14</v>
      </c>
      <c r="B8" s="7" t="s">
        <v>315</v>
      </c>
      <c r="C8" s="7" t="s">
        <v>316</v>
      </c>
      <c r="D8" s="6">
        <v>209</v>
      </c>
      <c r="E8" s="13">
        <v>1000</v>
      </c>
      <c r="F8" s="13">
        <v>0</v>
      </c>
      <c r="G8" s="147">
        <v>1000</v>
      </c>
    </row>
    <row r="9" spans="1:7" ht="15" x14ac:dyDescent="0.25">
      <c r="A9" s="6" t="s">
        <v>14</v>
      </c>
      <c r="B9" s="7" t="s">
        <v>317</v>
      </c>
      <c r="C9" s="7" t="s">
        <v>318</v>
      </c>
      <c r="D9" s="6">
        <v>11</v>
      </c>
      <c r="E9" s="13">
        <v>1000</v>
      </c>
      <c r="F9" s="13">
        <v>0</v>
      </c>
      <c r="G9" s="147">
        <v>1000</v>
      </c>
    </row>
    <row r="10" spans="1:7" ht="15" x14ac:dyDescent="0.25">
      <c r="A10" s="6" t="s">
        <v>14</v>
      </c>
      <c r="B10" s="7" t="s">
        <v>319</v>
      </c>
      <c r="C10" s="7" t="s">
        <v>320</v>
      </c>
      <c r="D10" s="6">
        <v>313</v>
      </c>
      <c r="E10" s="13">
        <v>1000</v>
      </c>
      <c r="F10" s="13">
        <v>0</v>
      </c>
      <c r="G10" s="147">
        <v>1000</v>
      </c>
    </row>
    <row r="11" spans="1:7" ht="15" x14ac:dyDescent="0.25">
      <c r="A11" s="6" t="s">
        <v>14</v>
      </c>
      <c r="B11" s="7" t="s">
        <v>321</v>
      </c>
      <c r="C11" s="7" t="s">
        <v>322</v>
      </c>
      <c r="D11" s="6">
        <v>192</v>
      </c>
      <c r="E11" s="13">
        <v>1000</v>
      </c>
      <c r="F11" s="13">
        <v>0</v>
      </c>
      <c r="G11" s="147">
        <v>1000</v>
      </c>
    </row>
    <row r="12" spans="1:7" ht="15" x14ac:dyDescent="0.25">
      <c r="A12" s="6" t="s">
        <v>14</v>
      </c>
      <c r="B12" s="7" t="s">
        <v>323</v>
      </c>
      <c r="C12" s="7" t="s">
        <v>324</v>
      </c>
      <c r="D12" s="6">
        <v>297</v>
      </c>
      <c r="E12" s="13">
        <v>1000</v>
      </c>
      <c r="F12" s="13">
        <v>0</v>
      </c>
      <c r="G12" s="147">
        <v>1000</v>
      </c>
    </row>
    <row r="13" spans="1:7" ht="15" x14ac:dyDescent="0.25">
      <c r="A13" s="6" t="s">
        <v>14</v>
      </c>
      <c r="B13" s="7" t="s">
        <v>325</v>
      </c>
      <c r="C13" s="7" t="s">
        <v>326</v>
      </c>
      <c r="D13" s="6">
        <v>166</v>
      </c>
      <c r="E13" s="13">
        <v>1000</v>
      </c>
      <c r="F13" s="13">
        <v>0</v>
      </c>
      <c r="G13" s="147">
        <v>1000</v>
      </c>
    </row>
    <row r="14" spans="1:7" ht="15" x14ac:dyDescent="0.25">
      <c r="A14" s="6" t="s">
        <v>14</v>
      </c>
      <c r="B14" s="7" t="s">
        <v>327</v>
      </c>
      <c r="C14" s="7" t="s">
        <v>328</v>
      </c>
      <c r="D14" s="6">
        <v>32</v>
      </c>
      <c r="E14" s="13">
        <v>1000</v>
      </c>
      <c r="F14" s="13">
        <v>0</v>
      </c>
      <c r="G14" s="147">
        <v>1000</v>
      </c>
    </row>
    <row r="15" spans="1:7" ht="15" x14ac:dyDescent="0.25">
      <c r="A15" s="6" t="s">
        <v>14</v>
      </c>
      <c r="B15" s="7" t="s">
        <v>329</v>
      </c>
      <c r="C15" s="7" t="s">
        <v>330</v>
      </c>
      <c r="D15" s="6">
        <v>153</v>
      </c>
      <c r="E15" s="13">
        <v>1000</v>
      </c>
      <c r="F15" s="13">
        <v>0</v>
      </c>
      <c r="G15" s="147">
        <v>1000</v>
      </c>
    </row>
    <row r="16" spans="1:7" ht="15" x14ac:dyDescent="0.25">
      <c r="A16" s="6" t="s">
        <v>14</v>
      </c>
      <c r="B16" s="7" t="s">
        <v>331</v>
      </c>
      <c r="C16" s="7" t="s">
        <v>324</v>
      </c>
      <c r="D16" s="6">
        <v>48</v>
      </c>
      <c r="E16" s="13">
        <v>1000</v>
      </c>
      <c r="F16" s="13">
        <v>0</v>
      </c>
      <c r="G16" s="147">
        <v>1000</v>
      </c>
    </row>
    <row r="17" spans="1:7" ht="15" x14ac:dyDescent="0.25">
      <c r="A17" s="6" t="s">
        <v>14</v>
      </c>
      <c r="B17" s="7" t="s">
        <v>332</v>
      </c>
      <c r="C17" s="7" t="s">
        <v>333</v>
      </c>
      <c r="D17" s="6">
        <v>374</v>
      </c>
      <c r="E17" s="13">
        <v>1000</v>
      </c>
      <c r="F17" s="13">
        <v>0</v>
      </c>
      <c r="G17" s="147">
        <v>1000</v>
      </c>
    </row>
    <row r="18" spans="1:7" ht="15" customHeight="1" x14ac:dyDescent="0.25">
      <c r="A18" s="6" t="s">
        <v>14</v>
      </c>
      <c r="B18" s="7" t="s">
        <v>334</v>
      </c>
      <c r="C18" s="7" t="s">
        <v>335</v>
      </c>
      <c r="D18" s="6">
        <v>335</v>
      </c>
      <c r="E18" s="13">
        <v>1000</v>
      </c>
      <c r="F18" s="13">
        <v>0</v>
      </c>
      <c r="G18" s="147">
        <v>1000</v>
      </c>
    </row>
    <row r="19" spans="1:7" ht="15.75" customHeight="1" x14ac:dyDescent="0.25">
      <c r="A19" s="6" t="s">
        <v>14</v>
      </c>
      <c r="B19" s="7" t="s">
        <v>336</v>
      </c>
      <c r="C19" s="7" t="s">
        <v>337</v>
      </c>
      <c r="D19" s="6">
        <v>258</v>
      </c>
      <c r="E19" s="13">
        <v>1000</v>
      </c>
      <c r="F19" s="13">
        <v>0</v>
      </c>
      <c r="G19" s="147">
        <v>1000</v>
      </c>
    </row>
    <row r="20" spans="1:7" ht="15" customHeight="1" x14ac:dyDescent="0.25">
      <c r="A20" s="6" t="s">
        <v>14</v>
      </c>
      <c r="B20" s="7" t="s">
        <v>338</v>
      </c>
      <c r="C20" s="7" t="s">
        <v>324</v>
      </c>
      <c r="D20" s="6">
        <v>260</v>
      </c>
      <c r="E20" s="13">
        <v>1000</v>
      </c>
      <c r="F20" s="13">
        <v>0</v>
      </c>
      <c r="G20" s="147">
        <v>1000</v>
      </c>
    </row>
    <row r="21" spans="1:7" ht="15" x14ac:dyDescent="0.25">
      <c r="A21" s="6" t="s">
        <v>14</v>
      </c>
      <c r="B21" s="7" t="s">
        <v>339</v>
      </c>
      <c r="C21" s="7" t="s">
        <v>340</v>
      </c>
      <c r="D21" s="6">
        <v>367</v>
      </c>
      <c r="E21" s="13">
        <v>1000</v>
      </c>
      <c r="F21" s="13">
        <v>0</v>
      </c>
      <c r="G21" s="147">
        <v>1000</v>
      </c>
    </row>
    <row r="22" spans="1:7" ht="15.6" x14ac:dyDescent="0.3">
      <c r="A22" s="170" t="s">
        <v>341</v>
      </c>
      <c r="B22" s="170"/>
      <c r="C22" s="170"/>
      <c r="D22" s="170"/>
      <c r="E22" s="138">
        <f>SUM(E4:E21)</f>
        <v>18000</v>
      </c>
      <c r="F22" s="138">
        <f>SUM(F4:F21)</f>
        <v>0</v>
      </c>
      <c r="G22" s="166">
        <f>SUM(G4:G21)</f>
        <v>18000</v>
      </c>
    </row>
    <row r="23" spans="1:7" ht="15.6" x14ac:dyDescent="0.3">
      <c r="A23" s="76" t="s">
        <v>342</v>
      </c>
      <c r="B23" s="76"/>
      <c r="C23" s="76"/>
      <c r="D23" s="76"/>
      <c r="E23" s="138">
        <f>E22</f>
        <v>18000</v>
      </c>
      <c r="F23" s="138"/>
      <c r="G23" s="166">
        <f>E23+F23</f>
        <v>18000</v>
      </c>
    </row>
    <row r="24" spans="1:7" ht="18.600000000000001" thickBot="1" x14ac:dyDescent="0.35">
      <c r="A24" s="162" t="s">
        <v>343</v>
      </c>
      <c r="B24" s="162"/>
      <c r="C24" s="162"/>
      <c r="D24" s="162"/>
      <c r="E24" s="167">
        <f>E23+'[2]A1 Detail-Locals'!E62</f>
        <v>102408384</v>
      </c>
      <c r="F24" s="167">
        <f>F23+'[2]A1 Detail-Locals'!F62</f>
        <v>0</v>
      </c>
      <c r="G24" s="168">
        <f>G23+'[2]A1 Detail-Locals'!G62</f>
        <v>102408384</v>
      </c>
    </row>
    <row r="25" spans="1:7" ht="15" customHeight="1" thickTop="1" x14ac:dyDescent="0.25">
      <c r="A25" s="169" t="s">
        <v>344</v>
      </c>
      <c r="B25" s="98"/>
      <c r="C25" s="98"/>
      <c r="D25" s="98"/>
      <c r="E25" s="98"/>
      <c r="F25" s="98"/>
      <c r="G25" s="98"/>
    </row>
    <row r="26" spans="1:7" ht="15" customHeight="1" x14ac:dyDescent="0.25">
      <c r="A26" s="98" t="s">
        <v>345</v>
      </c>
      <c r="B26" s="98"/>
      <c r="C26" s="98"/>
      <c r="D26" s="98"/>
      <c r="E26" s="98"/>
      <c r="F26" s="98"/>
      <c r="G26" s="98"/>
    </row>
    <row r="27" spans="1:7" ht="13.8" customHeight="1" x14ac:dyDescent="0.25">
      <c r="A27" s="98"/>
      <c r="B27" s="98"/>
      <c r="C27" s="98"/>
      <c r="D27" s="98"/>
      <c r="E27" s="98"/>
      <c r="F27" s="98"/>
      <c r="G27" s="98"/>
    </row>
  </sheetData>
  <printOptions horizontalCentered="1" gridLines="1"/>
  <pageMargins left="0.25" right="0.25" top="0.75" bottom="0.75" header="0.3" footer="0.3"/>
  <pageSetup scale="69" fitToHeight="0" orientation="landscape" r:id="rId1"/>
  <headerFooter>
    <oddHeader>&amp;C&amp;"Arial,Bold"&amp;12State Controller's Office
Schedule A1: Detail of State-Mandated Program Payments by Fiscal Year
As of August 31, 2025</oddHeader>
    <oddFooter>&amp;L&amp;"Arial,Regular"&amp;10Schedule A1: Detail of State-Mandated Program Payments by Fiscal Year
School Districts&amp;R&amp;"Arial,Regular"&amp;10Page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6B39E-288B-47D0-9137-E598C773D3D5}">
  <sheetPr>
    <pageSetUpPr fitToPage="1"/>
  </sheetPr>
  <dimension ref="A1:R111"/>
  <sheetViews>
    <sheetView zoomScale="80" zoomScaleNormal="80" zoomScalePageLayoutView="75" workbookViewId="0">
      <selection activeCell="H35" sqref="H35"/>
    </sheetView>
  </sheetViews>
  <sheetFormatPr defaultColWidth="9.109375" defaultRowHeight="15" x14ac:dyDescent="0.25"/>
  <cols>
    <col min="1" max="1" width="4.33203125" style="7" customWidth="1"/>
    <col min="2" max="2" width="65.109375" style="7" customWidth="1"/>
    <col min="3" max="3" width="23.77734375" style="7" customWidth="1"/>
    <col min="4" max="4" width="15.33203125" style="7" customWidth="1"/>
    <col min="5" max="6" width="24.77734375" style="7" customWidth="1"/>
    <col min="7" max="7" width="2.77734375" style="7" customWidth="1"/>
    <col min="8" max="9" width="24.77734375" style="7" customWidth="1"/>
    <col min="10" max="10" width="26" style="7" customWidth="1"/>
    <col min="11" max="12" width="24.77734375" style="7" customWidth="1"/>
    <col min="13" max="13" width="14.88671875" style="171" bestFit="1" customWidth="1"/>
    <col min="14" max="14" width="10.21875" style="171" customWidth="1"/>
    <col min="15" max="15" width="13.109375" style="42" bestFit="1" customWidth="1"/>
    <col min="16" max="16" width="10.21875" style="42" customWidth="1"/>
    <col min="17" max="17" width="15.88671875" style="42" bestFit="1" customWidth="1"/>
    <col min="18" max="16384" width="9.109375" style="42"/>
  </cols>
  <sheetData>
    <row r="1" spans="1:18" ht="15" customHeight="1" x14ac:dyDescent="0.3">
      <c r="A1" s="42"/>
      <c r="B1" s="93"/>
      <c r="C1" s="42"/>
      <c r="D1" s="42"/>
      <c r="E1" s="290" t="s">
        <v>4</v>
      </c>
      <c r="F1" s="270"/>
      <c r="G1" s="270"/>
      <c r="H1" s="270"/>
      <c r="I1" s="290" t="s">
        <v>5</v>
      </c>
      <c r="J1" s="271"/>
      <c r="K1" s="271"/>
      <c r="L1" s="42"/>
    </row>
    <row r="2" spans="1:18" ht="45" customHeight="1" x14ac:dyDescent="0.3">
      <c r="A2" s="269"/>
      <c r="B2" s="164" t="s">
        <v>346</v>
      </c>
      <c r="C2" s="164" t="s">
        <v>0</v>
      </c>
      <c r="D2" s="172" t="s">
        <v>347</v>
      </c>
      <c r="E2" s="173" t="s">
        <v>7</v>
      </c>
      <c r="F2" s="164" t="s">
        <v>349</v>
      </c>
      <c r="G2" s="164"/>
      <c r="H2" s="164" t="s">
        <v>350</v>
      </c>
      <c r="I2" s="164" t="s">
        <v>351</v>
      </c>
      <c r="J2" s="164" t="s">
        <v>352</v>
      </c>
      <c r="K2" s="164" t="s">
        <v>353</v>
      </c>
      <c r="L2" s="164" t="s">
        <v>348</v>
      </c>
      <c r="M2" s="174"/>
      <c r="O2" s="175"/>
      <c r="P2" s="175"/>
    </row>
    <row r="3" spans="1:18" s="179" customFormat="1" ht="24.9" customHeight="1" x14ac:dyDescent="0.3">
      <c r="A3" s="207" t="s">
        <v>354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176"/>
      <c r="N3" s="177"/>
      <c r="O3" s="178"/>
      <c r="P3" s="178"/>
    </row>
    <row r="4" spans="1:18" ht="15.6" x14ac:dyDescent="0.3">
      <c r="A4" s="180" t="s">
        <v>355</v>
      </c>
      <c r="B4" s="19"/>
      <c r="C4" s="1"/>
      <c r="D4" s="1"/>
      <c r="E4" s="1"/>
      <c r="F4" s="1"/>
      <c r="G4" s="1"/>
      <c r="H4" s="1"/>
      <c r="I4" s="1"/>
      <c r="J4" s="1"/>
      <c r="K4" s="1"/>
      <c r="L4" s="1"/>
      <c r="M4" s="181"/>
    </row>
    <row r="5" spans="1:18" ht="17.399999999999999" x14ac:dyDescent="0.25">
      <c r="A5" s="182" t="s">
        <v>13</v>
      </c>
      <c r="B5" s="8"/>
      <c r="C5" s="6" t="s">
        <v>356</v>
      </c>
      <c r="D5" s="6" t="s">
        <v>357</v>
      </c>
      <c r="E5" s="72">
        <f>'[2]B1 Funded-Locals'!E234</f>
        <v>926761371</v>
      </c>
      <c r="F5" s="72">
        <f>'[2]B1 Funded-Locals'!F234</f>
        <v>489155660</v>
      </c>
      <c r="G5" s="183">
        <v>1</v>
      </c>
      <c r="H5" s="72">
        <f>'[2]B1 Funded-Locals'!G234</f>
        <v>437605711</v>
      </c>
      <c r="I5" s="72">
        <f>'[2]B1 Funded-Locals'!H234</f>
        <v>96468957</v>
      </c>
      <c r="J5" s="72">
        <f>'[2]B1 Funded-Locals'!I234</f>
        <v>82270913</v>
      </c>
      <c r="K5" s="72">
        <f>'[2]B1 Funded-Locals'!J234</f>
        <v>14198044</v>
      </c>
      <c r="L5" s="72">
        <f>H5-K5</f>
        <v>423407667</v>
      </c>
      <c r="M5" s="181"/>
      <c r="O5" s="184"/>
      <c r="P5" s="184"/>
      <c r="Q5" s="184"/>
      <c r="R5" s="184"/>
    </row>
    <row r="6" spans="1:18" ht="15.6" x14ac:dyDescent="0.3">
      <c r="A6" s="180" t="s">
        <v>198</v>
      </c>
      <c r="B6" s="19"/>
      <c r="C6" s="6"/>
      <c r="D6" s="185"/>
      <c r="E6" s="94">
        <f>SUM(E5)</f>
        <v>926761371</v>
      </c>
      <c r="F6" s="94">
        <f t="shared" ref="F6:L6" si="0">SUM(F5)</f>
        <v>489155660</v>
      </c>
      <c r="G6" s="186"/>
      <c r="H6" s="94">
        <f t="shared" si="0"/>
        <v>437605711</v>
      </c>
      <c r="I6" s="94">
        <f t="shared" si="0"/>
        <v>96468957</v>
      </c>
      <c r="J6" s="94">
        <f t="shared" si="0"/>
        <v>82270913</v>
      </c>
      <c r="K6" s="94">
        <f t="shared" si="0"/>
        <v>14198044</v>
      </c>
      <c r="L6" s="94">
        <f t="shared" si="0"/>
        <v>423407667</v>
      </c>
      <c r="M6" s="181"/>
      <c r="O6" s="184"/>
      <c r="P6" s="184"/>
      <c r="Q6" s="184"/>
      <c r="R6" s="184"/>
    </row>
    <row r="7" spans="1:18" ht="15.6" x14ac:dyDescent="0.3">
      <c r="A7" s="180" t="s">
        <v>358</v>
      </c>
      <c r="B7" s="19"/>
      <c r="C7" s="6"/>
      <c r="D7" s="185"/>
      <c r="E7" s="153"/>
      <c r="F7" s="153"/>
      <c r="G7" s="187"/>
      <c r="H7" s="153"/>
      <c r="I7" s="153"/>
      <c r="J7" s="153"/>
      <c r="K7" s="153"/>
      <c r="L7" s="153"/>
      <c r="M7" s="181"/>
      <c r="O7" s="184"/>
      <c r="P7" s="184"/>
      <c r="Q7" s="184"/>
      <c r="R7" s="184"/>
    </row>
    <row r="8" spans="1:18" ht="17.399999999999999" x14ac:dyDescent="0.25">
      <c r="A8" s="182" t="s">
        <v>265</v>
      </c>
      <c r="B8" s="8"/>
      <c r="C8" s="6" t="s">
        <v>356</v>
      </c>
      <c r="D8" s="6" t="s">
        <v>357</v>
      </c>
      <c r="E8" s="153">
        <f>'[2]B1 Funded- Schools'!E921</f>
        <v>6001879461.6300001</v>
      </c>
      <c r="F8" s="153">
        <f>'[2]B1 Funded- Schools'!F921</f>
        <v>5313255322.6300001</v>
      </c>
      <c r="G8" s="183">
        <v>2</v>
      </c>
      <c r="H8" s="72">
        <f>'[2]B1 Funded- Schools'!G921</f>
        <v>688624139</v>
      </c>
      <c r="I8" s="72">
        <f>'[2]B1 Funded- Schools'!H921</f>
        <v>195318306.37</v>
      </c>
      <c r="J8" s="72">
        <f>'[2]B1 Funded- Schools'!I921</f>
        <v>143612106.37</v>
      </c>
      <c r="K8" s="72">
        <f>'[2]B1 Funded- Schools'!J921</f>
        <v>51706200</v>
      </c>
      <c r="L8" s="72">
        <f>H8-K8</f>
        <v>636917939</v>
      </c>
      <c r="M8" s="181"/>
      <c r="O8" s="184"/>
      <c r="P8" s="184"/>
      <c r="Q8" s="184"/>
      <c r="R8" s="184"/>
    </row>
    <row r="9" spans="1:18" ht="17.399999999999999" x14ac:dyDescent="0.25">
      <c r="A9" s="182" t="s">
        <v>271</v>
      </c>
      <c r="B9" s="8"/>
      <c r="C9" s="6" t="s">
        <v>359</v>
      </c>
      <c r="D9" s="6" t="s">
        <v>357</v>
      </c>
      <c r="E9" s="153">
        <f>'[2]B1 Funded- CCDs'!E92</f>
        <v>162623509</v>
      </c>
      <c r="F9" s="153">
        <f>'[2]B1 Funded- CCDs'!F92</f>
        <v>151913713</v>
      </c>
      <c r="G9" s="188">
        <v>2</v>
      </c>
      <c r="H9" s="72">
        <f>'[2]B1 Funded- CCDs'!G92</f>
        <v>10709796</v>
      </c>
      <c r="I9" s="72">
        <f>'[2]B1 Funded- CCDs'!H92</f>
        <v>24929129</v>
      </c>
      <c r="J9" s="72">
        <f>'[2]B1 Funded- CCDs'!I92</f>
        <v>12137711</v>
      </c>
      <c r="K9" s="72">
        <f>'[2]B1 Funded- CCDs'!J92</f>
        <v>12791418</v>
      </c>
      <c r="L9" s="72">
        <f>H9-K9</f>
        <v>-2081622</v>
      </c>
      <c r="M9" s="181"/>
      <c r="O9" s="184"/>
      <c r="P9" s="184"/>
      <c r="Q9" s="184"/>
      <c r="R9" s="184"/>
    </row>
    <row r="10" spans="1:18" ht="15.6" x14ac:dyDescent="0.3">
      <c r="A10" s="180" t="s">
        <v>277</v>
      </c>
      <c r="B10" s="19"/>
      <c r="C10" s="6"/>
      <c r="D10" s="185"/>
      <c r="E10" s="189">
        <f>SUM(E8:E9)</f>
        <v>6164502970.6300001</v>
      </c>
      <c r="F10" s="94">
        <f t="shared" ref="F10:L10" si="1">SUM(F8:F9)</f>
        <v>5465169035.6300001</v>
      </c>
      <c r="G10" s="190"/>
      <c r="H10" s="94">
        <f t="shared" si="1"/>
        <v>699333935</v>
      </c>
      <c r="I10" s="94">
        <f t="shared" si="1"/>
        <v>220247435.37</v>
      </c>
      <c r="J10" s="189">
        <f t="shared" si="1"/>
        <v>155749817.37</v>
      </c>
      <c r="K10" s="189">
        <f t="shared" si="1"/>
        <v>64497618</v>
      </c>
      <c r="L10" s="189">
        <f t="shared" si="1"/>
        <v>634836317</v>
      </c>
      <c r="M10" s="181"/>
      <c r="O10" s="184"/>
      <c r="P10" s="184"/>
      <c r="Q10" s="184"/>
      <c r="R10" s="184"/>
    </row>
    <row r="11" spans="1:18" ht="18" x14ac:dyDescent="0.3">
      <c r="A11" s="180" t="s">
        <v>360</v>
      </c>
      <c r="B11" s="19"/>
      <c r="C11" s="1"/>
      <c r="D11" s="1"/>
      <c r="E11" s="189">
        <f>E10+E6</f>
        <v>7091264341.6300001</v>
      </c>
      <c r="F11" s="94">
        <f t="shared" ref="F11:L11" si="2">F10+F6</f>
        <v>5954324695.6300001</v>
      </c>
      <c r="G11" s="190"/>
      <c r="H11" s="94">
        <f t="shared" si="2"/>
        <v>1136939646</v>
      </c>
      <c r="I11" s="94">
        <f t="shared" si="2"/>
        <v>316716392.37</v>
      </c>
      <c r="J11" s="189">
        <f t="shared" si="2"/>
        <v>238020730.37</v>
      </c>
      <c r="K11" s="189">
        <f t="shared" si="2"/>
        <v>78695662</v>
      </c>
      <c r="L11" s="189">
        <f t="shared" si="2"/>
        <v>1058243984</v>
      </c>
      <c r="M11" s="181"/>
      <c r="O11" s="184"/>
      <c r="P11" s="184"/>
      <c r="Q11" s="184"/>
      <c r="R11" s="184"/>
    </row>
    <row r="12" spans="1:18" s="179" customFormat="1" ht="24.9" customHeight="1" x14ac:dyDescent="0.25">
      <c r="A12" s="209" t="s">
        <v>361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181"/>
      <c r="N12" s="171"/>
      <c r="O12" s="184"/>
      <c r="P12" s="184"/>
      <c r="Q12" s="184"/>
      <c r="R12" s="184"/>
    </row>
    <row r="13" spans="1:18" ht="15.6" x14ac:dyDescent="0.3">
      <c r="A13" s="180" t="s">
        <v>355</v>
      </c>
      <c r="B13" s="19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1"/>
      <c r="O13" s="184"/>
      <c r="P13" s="184"/>
      <c r="Q13" s="184"/>
      <c r="R13" s="184"/>
    </row>
    <row r="14" spans="1:18" ht="17.25" customHeight="1" x14ac:dyDescent="0.25">
      <c r="A14" s="182" t="s">
        <v>13</v>
      </c>
      <c r="B14" s="8"/>
      <c r="C14" s="6" t="s">
        <v>356</v>
      </c>
      <c r="D14" s="6" t="s">
        <v>362</v>
      </c>
      <c r="E14" s="72">
        <f>'[2]B2 Unfunded-Locals '!E214</f>
        <v>342620661</v>
      </c>
      <c r="F14" s="72">
        <f>'[2]B2 Unfunded-Locals '!F214</f>
        <v>0</v>
      </c>
      <c r="G14" s="191"/>
      <c r="H14" s="72">
        <f>'[2]B2 Unfunded-Locals '!G214</f>
        <v>342620661</v>
      </c>
      <c r="I14" s="72">
        <f>'[2]B2 Unfunded-Locals '!H214</f>
        <v>0</v>
      </c>
      <c r="J14" s="72">
        <f>'[2]B2 Unfunded-Locals '!I214</f>
        <v>0</v>
      </c>
      <c r="K14" s="72">
        <f>'[2]B2 Unfunded-Locals '!J214</f>
        <v>0</v>
      </c>
      <c r="L14" s="72">
        <f>H14-K14</f>
        <v>342620661</v>
      </c>
      <c r="M14" s="181"/>
      <c r="O14" s="184"/>
      <c r="P14" s="184"/>
      <c r="Q14" s="184"/>
      <c r="R14" s="184"/>
    </row>
    <row r="15" spans="1:18" ht="15.6" x14ac:dyDescent="0.3">
      <c r="A15" s="180" t="s">
        <v>198</v>
      </c>
      <c r="B15" s="19"/>
      <c r="C15" s="6"/>
      <c r="D15" s="6"/>
      <c r="E15" s="94">
        <f t="shared" ref="E15:L15" si="3">SUM(E14:E14)</f>
        <v>342620661</v>
      </c>
      <c r="F15" s="94">
        <f t="shared" si="3"/>
        <v>0</v>
      </c>
      <c r="G15" s="189"/>
      <c r="H15" s="94">
        <f t="shared" si="3"/>
        <v>342620661</v>
      </c>
      <c r="I15" s="94">
        <f t="shared" si="3"/>
        <v>0</v>
      </c>
      <c r="J15" s="94">
        <f t="shared" si="3"/>
        <v>0</v>
      </c>
      <c r="K15" s="94">
        <f t="shared" si="3"/>
        <v>0</v>
      </c>
      <c r="L15" s="94">
        <f t="shared" si="3"/>
        <v>342620661</v>
      </c>
      <c r="M15" s="181"/>
      <c r="O15" s="184"/>
      <c r="P15" s="184"/>
      <c r="Q15" s="184"/>
      <c r="R15" s="184"/>
    </row>
    <row r="16" spans="1:18" ht="15.6" x14ac:dyDescent="0.3">
      <c r="A16" s="180"/>
      <c r="B16" s="19"/>
      <c r="C16" s="6"/>
      <c r="D16" s="6"/>
      <c r="E16" s="192"/>
      <c r="F16" s="192"/>
      <c r="G16" s="193"/>
      <c r="H16" s="192"/>
      <c r="I16" s="192"/>
      <c r="J16" s="192"/>
      <c r="K16" s="192"/>
      <c r="L16" s="192"/>
      <c r="M16" s="181"/>
      <c r="O16" s="184"/>
      <c r="P16" s="184"/>
      <c r="Q16" s="184"/>
      <c r="R16" s="184"/>
    </row>
    <row r="17" spans="1:18" x14ac:dyDescent="0.25">
      <c r="A17" s="182" t="s">
        <v>265</v>
      </c>
      <c r="B17" s="8"/>
      <c r="C17" s="6" t="s">
        <v>356</v>
      </c>
      <c r="D17" s="6" t="s">
        <v>362</v>
      </c>
      <c r="E17" s="72">
        <f>'[2]B2 Unfunded-Schools '!E13</f>
        <v>10343700</v>
      </c>
      <c r="F17" s="72">
        <f>'[2]B2 Unfunded-Schools '!F13</f>
        <v>0</v>
      </c>
      <c r="G17" s="153"/>
      <c r="H17" s="72">
        <f>'[2]B2 Unfunded-Schools '!G13</f>
        <v>10343700</v>
      </c>
      <c r="I17" s="72">
        <f>'[2]B2 Unfunded-Schools '!H13</f>
        <v>0</v>
      </c>
      <c r="J17" s="72">
        <f>'[2]B2 Unfunded-Schools '!I13</f>
        <v>0</v>
      </c>
      <c r="K17" s="72">
        <f>'[2]B2 Unfunded-Schools '!J13</f>
        <v>0</v>
      </c>
      <c r="L17" s="72">
        <f>H17-K17</f>
        <v>10343700</v>
      </c>
      <c r="M17" s="181"/>
      <c r="O17" s="184"/>
      <c r="P17" s="184"/>
      <c r="Q17" s="184"/>
      <c r="R17" s="184"/>
    </row>
    <row r="18" spans="1:18" ht="15.6" x14ac:dyDescent="0.3">
      <c r="A18" s="180" t="s">
        <v>342</v>
      </c>
      <c r="B18" s="19"/>
      <c r="C18" s="6"/>
      <c r="D18" s="6"/>
      <c r="E18" s="94">
        <f>SUM(E17:E17)</f>
        <v>10343700</v>
      </c>
      <c r="F18" s="94">
        <f t="shared" ref="F18:L18" si="4">SUM(F17:F17)</f>
        <v>0</v>
      </c>
      <c r="G18" s="94">
        <f t="shared" si="4"/>
        <v>0</v>
      </c>
      <c r="H18" s="94">
        <f t="shared" si="4"/>
        <v>10343700</v>
      </c>
      <c r="I18" s="94">
        <f t="shared" si="4"/>
        <v>0</v>
      </c>
      <c r="J18" s="94">
        <f t="shared" si="4"/>
        <v>0</v>
      </c>
      <c r="K18" s="94">
        <f t="shared" si="4"/>
        <v>0</v>
      </c>
      <c r="L18" s="94">
        <f t="shared" si="4"/>
        <v>10343700</v>
      </c>
      <c r="M18" s="181"/>
      <c r="O18" s="184"/>
      <c r="P18" s="184"/>
      <c r="Q18" s="184"/>
      <c r="R18" s="184"/>
    </row>
    <row r="19" spans="1:18" ht="18" x14ac:dyDescent="0.3">
      <c r="A19" s="180" t="s">
        <v>363</v>
      </c>
      <c r="B19" s="19"/>
      <c r="C19" s="1"/>
      <c r="D19" s="1"/>
      <c r="E19" s="138">
        <f>E15+E18</f>
        <v>352964361</v>
      </c>
      <c r="F19" s="138">
        <f t="shared" ref="F19:L19" si="5">F15+F18</f>
        <v>0</v>
      </c>
      <c r="G19" s="138">
        <f t="shared" si="5"/>
        <v>0</v>
      </c>
      <c r="H19" s="138">
        <f t="shared" si="5"/>
        <v>352964361</v>
      </c>
      <c r="I19" s="138">
        <f t="shared" si="5"/>
        <v>0</v>
      </c>
      <c r="J19" s="138">
        <f t="shared" si="5"/>
        <v>0</v>
      </c>
      <c r="K19" s="138">
        <f t="shared" si="5"/>
        <v>0</v>
      </c>
      <c r="L19" s="189">
        <f t="shared" si="5"/>
        <v>352964361</v>
      </c>
      <c r="M19" s="181"/>
      <c r="O19" s="184"/>
      <c r="P19" s="184"/>
      <c r="Q19" s="184"/>
      <c r="R19" s="184"/>
    </row>
    <row r="20" spans="1:18" ht="15.6" x14ac:dyDescent="0.3">
      <c r="A20" s="20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1"/>
      <c r="O20" s="184"/>
      <c r="P20" s="184"/>
      <c r="Q20" s="184"/>
      <c r="R20" s="184"/>
    </row>
    <row r="21" spans="1:18" ht="17.25" customHeight="1" thickBot="1" x14ac:dyDescent="0.35">
      <c r="A21" s="55" t="s">
        <v>278</v>
      </c>
      <c r="B21" s="10"/>
      <c r="C21" s="10"/>
      <c r="D21" s="10"/>
      <c r="E21" s="194">
        <f>E11+E19</f>
        <v>7444228702.6300001</v>
      </c>
      <c r="F21" s="194">
        <f t="shared" ref="F21:L21" si="6">F11+F19</f>
        <v>5954324695.6300001</v>
      </c>
      <c r="G21" s="194">
        <f t="shared" si="6"/>
        <v>0</v>
      </c>
      <c r="H21" s="194">
        <f t="shared" si="6"/>
        <v>1489904007</v>
      </c>
      <c r="I21" s="194">
        <f t="shared" si="6"/>
        <v>316716392.37</v>
      </c>
      <c r="J21" s="194">
        <f>J11+J19</f>
        <v>238020730.37</v>
      </c>
      <c r="K21" s="194">
        <f t="shared" si="6"/>
        <v>78695662</v>
      </c>
      <c r="L21" s="194">
        <f t="shared" si="6"/>
        <v>1411208345</v>
      </c>
      <c r="M21" s="181"/>
      <c r="O21" s="184"/>
      <c r="P21" s="184"/>
      <c r="Q21" s="184"/>
      <c r="R21" s="184"/>
    </row>
    <row r="22" spans="1:18" ht="14.25" customHeight="1" thickTop="1" x14ac:dyDescent="0.25">
      <c r="A22" s="202" t="s">
        <v>282</v>
      </c>
      <c r="B22" s="195"/>
      <c r="C22" s="171"/>
      <c r="D22" s="171"/>
      <c r="E22" s="171"/>
      <c r="F22" s="171"/>
      <c r="G22" s="171"/>
      <c r="H22" s="171"/>
      <c r="I22" s="171"/>
      <c r="J22" s="171"/>
      <c r="K22" s="171"/>
      <c r="L22" s="171"/>
    </row>
    <row r="23" spans="1:18" ht="15" customHeight="1" x14ac:dyDescent="0.25">
      <c r="A23" s="202" t="s">
        <v>364</v>
      </c>
      <c r="B23" s="195"/>
      <c r="C23" s="171"/>
      <c r="D23" s="171"/>
      <c r="E23" s="171"/>
      <c r="F23" s="171"/>
      <c r="G23" s="171"/>
      <c r="H23" s="171"/>
      <c r="I23" s="171"/>
      <c r="J23" s="171"/>
      <c r="K23" s="171"/>
      <c r="L23" s="171"/>
    </row>
    <row r="24" spans="1:18" ht="15" customHeight="1" x14ac:dyDescent="0.25">
      <c r="A24" s="205" t="s">
        <v>365</v>
      </c>
      <c r="B24" s="203"/>
      <c r="C24" s="171"/>
      <c r="D24" s="171"/>
      <c r="E24" s="171"/>
      <c r="F24" s="171"/>
      <c r="G24" s="171"/>
      <c r="H24" s="171"/>
      <c r="I24" s="171"/>
      <c r="J24" s="171"/>
      <c r="K24" s="171"/>
      <c r="L24" s="171"/>
    </row>
    <row r="25" spans="1:18" ht="15" customHeight="1" x14ac:dyDescent="0.25">
      <c r="A25" s="196" t="s">
        <v>366</v>
      </c>
      <c r="B25" s="197"/>
      <c r="C25" s="171"/>
      <c r="D25" s="171"/>
      <c r="E25" s="171"/>
      <c r="F25" s="171"/>
      <c r="G25" s="171"/>
      <c r="H25" s="171"/>
      <c r="I25" s="171"/>
      <c r="J25" s="171"/>
      <c r="K25" s="171"/>
      <c r="L25" s="171"/>
    </row>
    <row r="26" spans="1:18" ht="15" customHeight="1" x14ac:dyDescent="0.25">
      <c r="A26" s="202" t="s">
        <v>367</v>
      </c>
      <c r="B26" s="195"/>
      <c r="C26" s="171"/>
      <c r="D26" s="171"/>
      <c r="E26" s="171"/>
      <c r="F26" s="171"/>
      <c r="G26" s="171"/>
      <c r="H26" s="171"/>
      <c r="I26" s="171"/>
      <c r="J26" s="171"/>
      <c r="K26" s="171"/>
      <c r="L26" s="171"/>
    </row>
    <row r="27" spans="1:18" ht="15" customHeight="1" x14ac:dyDescent="0.25">
      <c r="A27" s="202" t="s">
        <v>368</v>
      </c>
      <c r="B27" s="200"/>
      <c r="C27" s="171"/>
      <c r="D27" s="171"/>
      <c r="E27" s="171"/>
      <c r="F27" s="171"/>
      <c r="G27" s="171"/>
      <c r="H27" s="171"/>
      <c r="I27" s="171"/>
      <c r="J27" s="171"/>
      <c r="K27" s="171"/>
      <c r="L27" s="171"/>
    </row>
    <row r="28" spans="1:18" ht="15" customHeight="1" x14ac:dyDescent="0.25">
      <c r="A28" s="202" t="s">
        <v>369</v>
      </c>
      <c r="B28" s="195"/>
      <c r="C28" s="171"/>
      <c r="D28" s="171"/>
      <c r="E28" s="171"/>
      <c r="F28" s="171"/>
      <c r="G28" s="171"/>
      <c r="H28" s="171"/>
      <c r="I28" s="171"/>
      <c r="J28" s="171"/>
      <c r="K28" s="171"/>
      <c r="L28" s="171"/>
    </row>
    <row r="29" spans="1:18" ht="15" customHeight="1" x14ac:dyDescent="0.25">
      <c r="A29" s="199" t="s">
        <v>370</v>
      </c>
      <c r="B29" s="200"/>
      <c r="C29" s="171"/>
      <c r="D29" s="171"/>
      <c r="E29" s="171"/>
      <c r="F29" s="171"/>
      <c r="G29" s="171"/>
      <c r="H29" s="171"/>
      <c r="I29" s="171"/>
      <c r="J29" s="171"/>
      <c r="K29" s="171"/>
      <c r="L29" s="171"/>
    </row>
    <row r="30" spans="1:18" ht="15" customHeight="1" x14ac:dyDescent="0.25">
      <c r="A30" s="205" t="s">
        <v>371</v>
      </c>
      <c r="B30" s="201"/>
      <c r="C30" s="171"/>
      <c r="D30" s="171"/>
      <c r="E30" s="171"/>
      <c r="F30" s="171"/>
      <c r="G30" s="171"/>
      <c r="H30" s="171"/>
      <c r="I30" s="171"/>
      <c r="J30" s="171"/>
      <c r="K30" s="171"/>
      <c r="L30" s="171"/>
    </row>
    <row r="31" spans="1:18" x14ac:dyDescent="0.25">
      <c r="A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8" x14ac:dyDescent="0.25">
      <c r="A32" s="198"/>
      <c r="B32" s="8"/>
      <c r="C32" s="185"/>
      <c r="D32" s="185"/>
      <c r="E32" s="153"/>
      <c r="F32" s="153"/>
      <c r="G32" s="153"/>
      <c r="H32" s="153"/>
      <c r="I32" s="153"/>
      <c r="J32" s="153"/>
      <c r="K32" s="153"/>
    </row>
    <row r="33" spans="1:11" x14ac:dyDescent="0.25">
      <c r="A33" s="198"/>
      <c r="B33" s="8"/>
      <c r="C33" s="185"/>
      <c r="D33" s="185"/>
      <c r="E33" s="153"/>
      <c r="F33" s="153"/>
      <c r="G33" s="153"/>
      <c r="H33" s="153"/>
      <c r="I33" s="153"/>
      <c r="J33" s="153"/>
      <c r="K33" s="153"/>
    </row>
    <row r="34" spans="1:11" x14ac:dyDescent="0.25">
      <c r="A34" s="198"/>
      <c r="C34" s="185"/>
      <c r="D34" s="185"/>
      <c r="E34" s="153"/>
      <c r="F34" s="153"/>
      <c r="G34" s="153"/>
      <c r="H34" s="153"/>
      <c r="I34" s="153"/>
      <c r="J34" s="153"/>
      <c r="K34" s="153"/>
    </row>
    <row r="35" spans="1:11" x14ac:dyDescent="0.25">
      <c r="A35" s="198"/>
      <c r="B35" s="8"/>
      <c r="C35" s="185"/>
      <c r="D35" s="185"/>
      <c r="E35" s="153"/>
      <c r="F35" s="153"/>
      <c r="G35" s="153"/>
      <c r="H35" s="153"/>
      <c r="I35" s="153"/>
      <c r="J35" s="153"/>
      <c r="K35" s="153"/>
    </row>
    <row r="36" spans="1:11" x14ac:dyDescent="0.25">
      <c r="A36" s="198"/>
      <c r="B36" s="8"/>
      <c r="C36" s="185"/>
      <c r="D36" s="185"/>
      <c r="E36" s="153"/>
      <c r="F36" s="153"/>
      <c r="G36" s="153"/>
      <c r="H36" s="153"/>
      <c r="I36" s="153"/>
      <c r="J36" s="153"/>
      <c r="K36" s="153"/>
    </row>
    <row r="37" spans="1:11" x14ac:dyDescent="0.25">
      <c r="A37" s="198"/>
      <c r="B37" s="8"/>
      <c r="C37" s="185"/>
      <c r="D37" s="185"/>
      <c r="E37" s="153"/>
      <c r="F37" s="153"/>
      <c r="G37" s="153"/>
      <c r="H37" s="153"/>
      <c r="I37" s="153"/>
      <c r="J37" s="153"/>
      <c r="K37" s="153"/>
    </row>
    <row r="38" spans="1:11" x14ac:dyDescent="0.25">
      <c r="A38" s="198"/>
      <c r="B38" s="8"/>
      <c r="C38" s="185"/>
      <c r="D38" s="185"/>
      <c r="E38" s="153"/>
      <c r="F38" s="153"/>
      <c r="G38" s="153"/>
      <c r="H38" s="153"/>
      <c r="I38" s="153"/>
      <c r="J38" s="153"/>
      <c r="K38" s="153"/>
    </row>
    <row r="39" spans="1:11" x14ac:dyDescent="0.25">
      <c r="A39" s="198"/>
      <c r="B39" s="8"/>
      <c r="C39" s="185"/>
      <c r="D39" s="185"/>
      <c r="E39" s="153"/>
      <c r="F39" s="153"/>
      <c r="G39" s="153"/>
      <c r="H39" s="153"/>
      <c r="I39" s="153"/>
      <c r="J39" s="153"/>
      <c r="K39" s="153"/>
    </row>
    <row r="40" spans="1:11" x14ac:dyDescent="0.25">
      <c r="A40" s="198"/>
      <c r="B40" s="8"/>
      <c r="C40" s="185"/>
      <c r="D40" s="185"/>
      <c r="E40" s="153"/>
      <c r="F40" s="153"/>
      <c r="G40" s="153"/>
      <c r="H40" s="153"/>
      <c r="I40" s="153"/>
      <c r="J40" s="153"/>
      <c r="K40" s="153"/>
    </row>
    <row r="41" spans="1:11" x14ac:dyDescent="0.25">
      <c r="A41" s="198"/>
      <c r="B41" s="8"/>
      <c r="C41" s="185"/>
      <c r="D41" s="185"/>
      <c r="E41" s="153"/>
      <c r="F41" s="153"/>
      <c r="G41" s="153"/>
      <c r="H41" s="153"/>
      <c r="I41" s="153"/>
      <c r="J41" s="153"/>
      <c r="K41" s="153"/>
    </row>
    <row r="42" spans="1:11" x14ac:dyDescent="0.25">
      <c r="A42" s="198"/>
      <c r="B42" s="8"/>
      <c r="C42" s="185"/>
      <c r="D42" s="185"/>
      <c r="E42" s="153"/>
      <c r="F42" s="153"/>
      <c r="G42" s="153"/>
      <c r="H42" s="153"/>
      <c r="I42" s="153"/>
      <c r="J42" s="153"/>
      <c r="K42" s="153"/>
    </row>
    <row r="43" spans="1:11" x14ac:dyDescent="0.25">
      <c r="A43" s="198"/>
      <c r="B43" s="8"/>
      <c r="C43" s="185"/>
      <c r="D43" s="185"/>
      <c r="E43" s="153"/>
      <c r="F43" s="153"/>
      <c r="G43" s="153"/>
      <c r="H43" s="153"/>
      <c r="I43" s="153"/>
      <c r="J43" s="153"/>
      <c r="K43" s="153"/>
    </row>
    <row r="44" spans="1:11" x14ac:dyDescent="0.25">
      <c r="A44" s="198"/>
      <c r="B44" s="8"/>
      <c r="C44" s="185"/>
      <c r="D44" s="185"/>
      <c r="E44" s="153"/>
      <c r="F44" s="153"/>
      <c r="G44" s="153"/>
      <c r="H44" s="153"/>
      <c r="I44" s="153"/>
      <c r="J44" s="153"/>
      <c r="K44" s="153"/>
    </row>
    <row r="45" spans="1:11" x14ac:dyDescent="0.25">
      <c r="A45" s="198"/>
      <c r="B45" s="8"/>
      <c r="C45" s="185"/>
      <c r="D45" s="185"/>
      <c r="E45" s="153"/>
      <c r="F45" s="153"/>
      <c r="G45" s="153"/>
      <c r="H45" s="153"/>
      <c r="I45" s="153"/>
      <c r="J45" s="153"/>
      <c r="K45" s="153"/>
    </row>
    <row r="46" spans="1:11" x14ac:dyDescent="0.25">
      <c r="A46" s="198"/>
      <c r="B46" s="8"/>
      <c r="C46" s="185"/>
      <c r="D46" s="185"/>
      <c r="E46" s="153"/>
      <c r="F46" s="153"/>
      <c r="G46" s="153"/>
      <c r="H46" s="153"/>
      <c r="I46" s="153"/>
      <c r="J46" s="153"/>
      <c r="K46" s="153"/>
    </row>
    <row r="47" spans="1:11" x14ac:dyDescent="0.25">
      <c r="A47" s="198"/>
      <c r="C47" s="185"/>
      <c r="D47" s="185"/>
      <c r="E47" s="153"/>
      <c r="F47" s="153"/>
      <c r="G47" s="153"/>
      <c r="H47" s="153"/>
      <c r="I47" s="153"/>
      <c r="J47" s="153"/>
      <c r="K47" s="153"/>
    </row>
    <row r="48" spans="1:11" x14ac:dyDescent="0.25">
      <c r="A48" s="198"/>
      <c r="B48" s="8"/>
      <c r="C48" s="185"/>
      <c r="D48" s="185"/>
      <c r="E48" s="153"/>
      <c r="F48" s="153"/>
      <c r="G48" s="153"/>
      <c r="H48" s="153"/>
      <c r="I48" s="153"/>
      <c r="J48" s="153"/>
      <c r="K48" s="153"/>
    </row>
    <row r="49" spans="1:11" x14ac:dyDescent="0.25">
      <c r="A49" s="198"/>
      <c r="B49" s="8"/>
      <c r="C49" s="185"/>
      <c r="D49" s="185"/>
      <c r="E49" s="153"/>
      <c r="F49" s="153"/>
      <c r="G49" s="153"/>
      <c r="H49" s="153"/>
      <c r="I49" s="153"/>
      <c r="J49" s="153"/>
      <c r="K49" s="153"/>
    </row>
    <row r="50" spans="1:11" x14ac:dyDescent="0.25">
      <c r="A50" s="198"/>
      <c r="B50" s="8"/>
      <c r="C50" s="185"/>
      <c r="D50" s="185"/>
      <c r="E50" s="153"/>
      <c r="F50" s="153"/>
      <c r="G50" s="153"/>
      <c r="H50" s="153"/>
      <c r="I50" s="153"/>
      <c r="J50" s="153"/>
      <c r="K50" s="153"/>
    </row>
    <row r="51" spans="1:11" x14ac:dyDescent="0.25">
      <c r="A51" s="198"/>
      <c r="B51" s="8"/>
      <c r="C51" s="185"/>
      <c r="D51" s="185"/>
      <c r="E51" s="153"/>
      <c r="F51" s="153"/>
      <c r="G51" s="153"/>
      <c r="H51" s="153"/>
      <c r="I51" s="153"/>
      <c r="J51" s="153"/>
      <c r="K51" s="153"/>
    </row>
    <row r="52" spans="1:11" x14ac:dyDescent="0.25">
      <c r="A52" s="198"/>
      <c r="B52" s="8"/>
      <c r="C52" s="185"/>
      <c r="D52" s="185"/>
      <c r="E52" s="153"/>
      <c r="F52" s="153"/>
      <c r="G52" s="153"/>
      <c r="H52" s="153"/>
      <c r="I52" s="153"/>
      <c r="J52" s="153"/>
      <c r="K52" s="153"/>
    </row>
    <row r="53" spans="1:11" x14ac:dyDescent="0.25">
      <c r="A53" s="198"/>
      <c r="B53" s="8"/>
      <c r="C53" s="185"/>
      <c r="D53" s="185"/>
      <c r="E53" s="153"/>
      <c r="F53" s="153"/>
      <c r="G53" s="153"/>
      <c r="H53" s="153"/>
      <c r="I53" s="153"/>
      <c r="J53" s="153"/>
      <c r="K53" s="153"/>
    </row>
    <row r="54" spans="1:11" x14ac:dyDescent="0.25">
      <c r="A54" s="198"/>
      <c r="B54" s="8"/>
      <c r="C54" s="185"/>
      <c r="D54" s="185"/>
      <c r="E54" s="153"/>
      <c r="F54" s="153"/>
      <c r="G54" s="153"/>
      <c r="H54" s="153"/>
      <c r="I54" s="153"/>
      <c r="J54" s="153"/>
      <c r="K54" s="153"/>
    </row>
    <row r="55" spans="1:11" x14ac:dyDescent="0.25">
      <c r="A55" s="198"/>
      <c r="B55" s="8"/>
      <c r="C55" s="185"/>
      <c r="D55" s="185"/>
      <c r="E55" s="153"/>
      <c r="F55" s="153"/>
      <c r="G55" s="153"/>
      <c r="H55" s="153"/>
      <c r="I55" s="153"/>
      <c r="J55" s="153"/>
      <c r="K55" s="153"/>
    </row>
    <row r="56" spans="1:11" x14ac:dyDescent="0.25">
      <c r="A56" s="198"/>
      <c r="B56" s="8"/>
      <c r="C56" s="185"/>
      <c r="D56" s="185"/>
      <c r="E56" s="153"/>
      <c r="F56" s="153"/>
      <c r="G56" s="153"/>
      <c r="H56" s="153"/>
      <c r="I56" s="153"/>
      <c r="J56" s="153"/>
      <c r="K56" s="153"/>
    </row>
    <row r="57" spans="1:11" x14ac:dyDescent="0.25">
      <c r="A57" s="198"/>
      <c r="B57" s="8"/>
      <c r="C57" s="185"/>
      <c r="D57" s="185"/>
      <c r="E57" s="153"/>
      <c r="F57" s="153"/>
      <c r="G57" s="153"/>
      <c r="H57" s="153"/>
      <c r="I57" s="153"/>
      <c r="J57" s="153"/>
      <c r="K57" s="153"/>
    </row>
    <row r="58" spans="1:11" x14ac:dyDescent="0.25">
      <c r="A58" s="198"/>
      <c r="B58" s="8"/>
      <c r="C58" s="185"/>
      <c r="D58" s="185"/>
      <c r="E58" s="153"/>
      <c r="F58" s="153"/>
      <c r="G58" s="153"/>
      <c r="H58" s="153"/>
      <c r="I58" s="153"/>
      <c r="J58" s="153"/>
      <c r="K58" s="153"/>
    </row>
    <row r="59" spans="1:11" x14ac:dyDescent="0.25">
      <c r="A59" s="198"/>
      <c r="C59" s="185"/>
      <c r="D59" s="185"/>
      <c r="E59" s="153"/>
      <c r="F59" s="153"/>
      <c r="G59" s="153"/>
      <c r="H59" s="153"/>
      <c r="I59" s="153"/>
      <c r="J59" s="153"/>
      <c r="K59" s="153"/>
    </row>
    <row r="60" spans="1:11" x14ac:dyDescent="0.25">
      <c r="A60" s="198"/>
      <c r="B60" s="8"/>
      <c r="C60" s="185"/>
      <c r="D60" s="185"/>
      <c r="E60" s="153"/>
      <c r="F60" s="153"/>
      <c r="G60" s="153"/>
      <c r="H60" s="153"/>
      <c r="I60" s="153"/>
      <c r="J60" s="153"/>
      <c r="K60" s="153"/>
    </row>
    <row r="61" spans="1:11" x14ac:dyDescent="0.25">
      <c r="A61" s="198"/>
      <c r="B61" s="8"/>
      <c r="C61" s="185"/>
      <c r="D61" s="185"/>
      <c r="E61" s="153"/>
      <c r="F61" s="153"/>
      <c r="G61" s="153"/>
      <c r="H61" s="153"/>
      <c r="I61" s="153"/>
      <c r="J61" s="153"/>
      <c r="K61" s="153"/>
    </row>
    <row r="62" spans="1:11" x14ac:dyDescent="0.25">
      <c r="A62" s="198"/>
      <c r="B62" s="8"/>
      <c r="C62" s="185"/>
      <c r="D62" s="185"/>
      <c r="E62" s="153"/>
      <c r="F62" s="153"/>
      <c r="G62" s="153"/>
      <c r="H62" s="153"/>
      <c r="I62" s="153"/>
      <c r="J62" s="153"/>
      <c r="K62" s="153"/>
    </row>
    <row r="63" spans="1:11" x14ac:dyDescent="0.25">
      <c r="A63" s="198"/>
      <c r="B63" s="8"/>
      <c r="C63" s="185"/>
      <c r="D63" s="185"/>
      <c r="E63" s="153"/>
      <c r="F63" s="153"/>
      <c r="G63" s="153"/>
      <c r="H63" s="153"/>
      <c r="I63" s="153"/>
      <c r="J63" s="153"/>
      <c r="K63" s="153"/>
    </row>
    <row r="64" spans="1:11" x14ac:dyDescent="0.25">
      <c r="A64" s="198"/>
      <c r="B64" s="8"/>
      <c r="C64" s="185"/>
      <c r="D64" s="185"/>
      <c r="E64" s="153"/>
      <c r="F64" s="153"/>
      <c r="G64" s="153"/>
      <c r="H64" s="153"/>
      <c r="I64" s="153"/>
      <c r="J64" s="153"/>
      <c r="K64" s="153"/>
    </row>
    <row r="65" spans="1:11" x14ac:dyDescent="0.25">
      <c r="A65" s="198"/>
      <c r="B65" s="8"/>
      <c r="C65" s="185"/>
      <c r="D65" s="185"/>
      <c r="E65" s="153"/>
      <c r="F65" s="153"/>
      <c r="G65" s="153"/>
      <c r="H65" s="153"/>
      <c r="I65" s="153"/>
      <c r="J65" s="153"/>
      <c r="K65" s="153"/>
    </row>
    <row r="66" spans="1:11" x14ac:dyDescent="0.25">
      <c r="A66" s="198"/>
      <c r="B66" s="8"/>
      <c r="C66" s="185"/>
      <c r="D66" s="185"/>
      <c r="E66" s="153"/>
      <c r="F66" s="153"/>
      <c r="G66" s="153"/>
      <c r="H66" s="153"/>
      <c r="I66" s="153"/>
      <c r="J66" s="153"/>
      <c r="K66" s="153"/>
    </row>
    <row r="67" spans="1:11" x14ac:dyDescent="0.25">
      <c r="A67" s="198"/>
      <c r="B67" s="8"/>
      <c r="C67" s="185"/>
      <c r="D67" s="185"/>
      <c r="E67" s="153"/>
      <c r="F67" s="153"/>
      <c r="G67" s="153"/>
      <c r="H67" s="153"/>
      <c r="I67" s="153"/>
      <c r="J67" s="153"/>
      <c r="K67" s="153"/>
    </row>
    <row r="68" spans="1:11" x14ac:dyDescent="0.25">
      <c r="A68" s="198"/>
      <c r="B68" s="8"/>
      <c r="C68" s="185"/>
      <c r="D68" s="185"/>
      <c r="E68" s="153"/>
      <c r="F68" s="153"/>
      <c r="G68" s="153"/>
      <c r="H68" s="153"/>
      <c r="I68" s="153"/>
      <c r="J68" s="153"/>
      <c r="K68" s="153"/>
    </row>
    <row r="69" spans="1:11" x14ac:dyDescent="0.25">
      <c r="A69" s="198"/>
      <c r="C69" s="185"/>
      <c r="D69" s="185"/>
      <c r="E69" s="153"/>
      <c r="F69" s="153"/>
      <c r="G69" s="153"/>
      <c r="H69" s="153"/>
      <c r="I69" s="153"/>
      <c r="J69" s="153"/>
      <c r="K69" s="153"/>
    </row>
    <row r="70" spans="1:11" x14ac:dyDescent="0.25">
      <c r="A70" s="198"/>
      <c r="B70" s="8"/>
      <c r="C70" s="185"/>
      <c r="D70" s="185"/>
      <c r="E70" s="153"/>
      <c r="F70" s="153"/>
      <c r="G70" s="153"/>
      <c r="H70" s="153"/>
      <c r="I70" s="153"/>
      <c r="J70" s="153"/>
      <c r="K70" s="153"/>
    </row>
    <row r="71" spans="1:11" x14ac:dyDescent="0.25">
      <c r="A71" s="198"/>
      <c r="B71" s="8"/>
      <c r="C71" s="185"/>
      <c r="D71" s="185"/>
      <c r="E71" s="153"/>
      <c r="F71" s="153"/>
      <c r="G71" s="153"/>
      <c r="H71" s="153"/>
      <c r="I71" s="153"/>
      <c r="J71" s="153"/>
      <c r="K71" s="153"/>
    </row>
    <row r="72" spans="1:11" x14ac:dyDescent="0.25">
      <c r="A72" s="198"/>
      <c r="B72" s="8"/>
      <c r="C72" s="185"/>
      <c r="D72" s="185"/>
      <c r="E72" s="153"/>
      <c r="F72" s="153"/>
      <c r="G72" s="153"/>
      <c r="H72" s="153"/>
      <c r="I72" s="153"/>
      <c r="J72" s="153"/>
      <c r="K72" s="153"/>
    </row>
    <row r="73" spans="1:11" x14ac:dyDescent="0.25">
      <c r="A73" s="198"/>
      <c r="B73" s="8"/>
      <c r="C73" s="185"/>
      <c r="D73" s="185"/>
      <c r="E73" s="153"/>
      <c r="F73" s="153"/>
      <c r="G73" s="153"/>
      <c r="H73" s="153"/>
      <c r="I73" s="153"/>
      <c r="J73" s="153"/>
      <c r="K73" s="153"/>
    </row>
    <row r="74" spans="1:11" x14ac:dyDescent="0.25">
      <c r="A74" s="198"/>
      <c r="B74" s="8"/>
      <c r="C74" s="185"/>
      <c r="D74" s="185"/>
      <c r="E74" s="153"/>
      <c r="F74" s="153"/>
      <c r="G74" s="153"/>
      <c r="H74" s="153"/>
      <c r="I74" s="153"/>
      <c r="J74" s="153"/>
      <c r="K74" s="153"/>
    </row>
    <row r="75" spans="1:11" x14ac:dyDescent="0.25">
      <c r="A75" s="198"/>
      <c r="C75" s="185"/>
      <c r="D75" s="185"/>
      <c r="E75" s="153"/>
      <c r="F75" s="153"/>
      <c r="G75" s="153"/>
      <c r="H75" s="153"/>
      <c r="I75" s="153"/>
      <c r="J75" s="153"/>
      <c r="K75" s="153"/>
    </row>
    <row r="76" spans="1:11" x14ac:dyDescent="0.25">
      <c r="A76" s="198"/>
      <c r="B76" s="8"/>
      <c r="C76" s="185"/>
      <c r="D76" s="185"/>
      <c r="E76" s="153"/>
      <c r="F76" s="153"/>
      <c r="G76" s="153"/>
      <c r="H76" s="153"/>
      <c r="I76" s="153"/>
      <c r="J76" s="153"/>
      <c r="K76" s="153"/>
    </row>
    <row r="77" spans="1:11" x14ac:dyDescent="0.25">
      <c r="A77" s="198"/>
      <c r="B77" s="8"/>
      <c r="C77" s="185"/>
      <c r="D77" s="185"/>
      <c r="E77" s="153"/>
      <c r="F77" s="153"/>
      <c r="G77" s="153"/>
      <c r="H77" s="153"/>
      <c r="I77" s="153"/>
      <c r="J77" s="153"/>
      <c r="K77" s="153"/>
    </row>
    <row r="78" spans="1:11" x14ac:dyDescent="0.25">
      <c r="A78" s="198"/>
      <c r="B78" s="8"/>
      <c r="C78" s="185"/>
      <c r="D78" s="185"/>
      <c r="E78" s="153"/>
      <c r="F78" s="153"/>
      <c r="G78" s="153"/>
      <c r="H78" s="153"/>
      <c r="I78" s="153"/>
      <c r="J78" s="153"/>
      <c r="K78" s="153"/>
    </row>
    <row r="79" spans="1:11" x14ac:dyDescent="0.25">
      <c r="A79" s="198"/>
      <c r="B79" s="8"/>
      <c r="C79" s="185"/>
      <c r="D79" s="185"/>
      <c r="E79" s="153"/>
      <c r="F79" s="153"/>
      <c r="G79" s="153"/>
      <c r="H79" s="153"/>
      <c r="I79" s="153"/>
      <c r="J79" s="153"/>
      <c r="K79" s="153"/>
    </row>
    <row r="80" spans="1:11" x14ac:dyDescent="0.25">
      <c r="A80" s="198"/>
      <c r="B80" s="8"/>
      <c r="C80" s="185"/>
      <c r="D80" s="185"/>
      <c r="E80" s="153"/>
      <c r="F80" s="153"/>
      <c r="G80" s="153"/>
      <c r="H80" s="153"/>
      <c r="I80" s="153"/>
      <c r="J80" s="153"/>
      <c r="K80" s="153"/>
    </row>
    <row r="81" spans="1:11" x14ac:dyDescent="0.25">
      <c r="A81" s="198"/>
      <c r="B81" s="8"/>
      <c r="C81" s="185"/>
      <c r="D81" s="185"/>
      <c r="E81" s="153"/>
      <c r="F81" s="153"/>
      <c r="G81" s="153"/>
      <c r="H81" s="153"/>
      <c r="I81" s="153"/>
      <c r="J81" s="153"/>
      <c r="K81" s="153"/>
    </row>
    <row r="82" spans="1:11" x14ac:dyDescent="0.25">
      <c r="A82" s="198"/>
      <c r="B82" s="8"/>
      <c r="C82" s="185"/>
      <c r="D82" s="185"/>
      <c r="E82" s="153"/>
      <c r="F82" s="153"/>
      <c r="G82" s="153"/>
      <c r="H82" s="153"/>
      <c r="I82" s="153"/>
      <c r="J82" s="153"/>
      <c r="K82" s="153"/>
    </row>
    <row r="83" spans="1:11" x14ac:dyDescent="0.25">
      <c r="A83" s="198"/>
      <c r="B83" s="8"/>
      <c r="C83" s="185"/>
      <c r="D83" s="185"/>
      <c r="E83" s="153"/>
      <c r="F83" s="153"/>
      <c r="G83" s="153"/>
      <c r="H83" s="153"/>
      <c r="I83" s="153"/>
      <c r="J83" s="153"/>
      <c r="K83" s="153"/>
    </row>
    <row r="84" spans="1:11" x14ac:dyDescent="0.25">
      <c r="A84" s="198"/>
      <c r="B84" s="8"/>
      <c r="C84" s="185"/>
      <c r="D84" s="185"/>
      <c r="E84" s="153"/>
      <c r="F84" s="153"/>
      <c r="G84" s="153"/>
      <c r="H84" s="153"/>
      <c r="I84" s="153"/>
      <c r="J84" s="153"/>
      <c r="K84" s="153"/>
    </row>
    <row r="85" spans="1:11" x14ac:dyDescent="0.25">
      <c r="A85" s="198"/>
      <c r="B85" s="8"/>
      <c r="C85" s="185"/>
      <c r="D85" s="185"/>
      <c r="E85" s="153"/>
      <c r="F85" s="153"/>
      <c r="G85" s="153"/>
      <c r="H85" s="153"/>
      <c r="I85" s="153"/>
      <c r="J85" s="153"/>
      <c r="K85" s="153"/>
    </row>
    <row r="86" spans="1:11" x14ac:dyDescent="0.25">
      <c r="A86" s="198"/>
      <c r="B86" s="8"/>
      <c r="C86" s="185"/>
      <c r="D86" s="185"/>
      <c r="E86" s="153"/>
      <c r="F86" s="153"/>
      <c r="G86" s="153"/>
      <c r="H86" s="153"/>
      <c r="I86" s="153"/>
      <c r="J86" s="153"/>
      <c r="K86" s="153"/>
    </row>
    <row r="87" spans="1:11" x14ac:dyDescent="0.25">
      <c r="A87" s="198"/>
      <c r="B87" s="8"/>
      <c r="C87" s="185"/>
      <c r="D87" s="185"/>
      <c r="E87" s="153"/>
      <c r="F87" s="153"/>
      <c r="G87" s="153"/>
      <c r="H87" s="153"/>
      <c r="I87" s="153"/>
      <c r="J87" s="153"/>
      <c r="K87" s="153"/>
    </row>
    <row r="88" spans="1:11" x14ac:dyDescent="0.25">
      <c r="A88" s="198"/>
      <c r="B88" s="8"/>
      <c r="C88" s="185"/>
      <c r="D88" s="185"/>
      <c r="E88" s="153"/>
      <c r="F88" s="153"/>
      <c r="G88" s="153"/>
      <c r="H88" s="153"/>
      <c r="I88" s="153"/>
      <c r="J88" s="153"/>
      <c r="K88" s="153"/>
    </row>
    <row r="89" spans="1:11" x14ac:dyDescent="0.25">
      <c r="A89" s="198"/>
      <c r="B89" s="8"/>
      <c r="C89" s="185"/>
      <c r="D89" s="185"/>
      <c r="E89" s="153"/>
      <c r="F89" s="153"/>
      <c r="G89" s="153"/>
      <c r="H89" s="153"/>
      <c r="I89" s="153"/>
      <c r="J89" s="153"/>
      <c r="K89" s="153"/>
    </row>
    <row r="90" spans="1:11" x14ac:dyDescent="0.25">
      <c r="A90" s="198"/>
      <c r="B90" s="8"/>
      <c r="C90" s="185"/>
      <c r="D90" s="185"/>
      <c r="E90" s="153"/>
      <c r="F90" s="153"/>
      <c r="G90" s="153"/>
      <c r="H90" s="153"/>
      <c r="I90" s="153"/>
      <c r="J90" s="153"/>
      <c r="K90" s="153"/>
    </row>
    <row r="91" spans="1:11" x14ac:dyDescent="0.25">
      <c r="A91" s="198"/>
      <c r="B91" s="8"/>
      <c r="C91" s="185"/>
      <c r="D91" s="185"/>
      <c r="E91" s="153"/>
      <c r="F91" s="153"/>
      <c r="G91" s="153"/>
      <c r="H91" s="153"/>
      <c r="I91" s="153"/>
      <c r="J91" s="153"/>
      <c r="K91" s="153"/>
    </row>
    <row r="92" spans="1:11" x14ac:dyDescent="0.25">
      <c r="A92" s="198"/>
      <c r="B92" s="8"/>
      <c r="C92" s="185"/>
      <c r="D92" s="185"/>
      <c r="E92" s="153"/>
      <c r="F92" s="153"/>
      <c r="G92" s="153"/>
      <c r="H92" s="153"/>
      <c r="I92" s="153"/>
      <c r="J92" s="153"/>
      <c r="K92" s="153"/>
    </row>
    <row r="93" spans="1:11" x14ac:dyDescent="0.25">
      <c r="A93" s="198"/>
      <c r="B93" s="8"/>
      <c r="C93" s="185"/>
      <c r="D93" s="185"/>
      <c r="E93" s="153"/>
      <c r="F93" s="153"/>
      <c r="G93" s="153"/>
      <c r="H93" s="153"/>
      <c r="I93" s="153"/>
      <c r="J93" s="153"/>
      <c r="K93" s="153"/>
    </row>
    <row r="94" spans="1:11" x14ac:dyDescent="0.25">
      <c r="A94" s="198"/>
      <c r="B94" s="8"/>
      <c r="C94" s="185"/>
      <c r="D94" s="185"/>
      <c r="E94" s="153"/>
      <c r="F94" s="153"/>
      <c r="G94" s="153"/>
      <c r="H94" s="153"/>
      <c r="I94" s="153"/>
      <c r="J94" s="153"/>
      <c r="K94" s="153"/>
    </row>
    <row r="95" spans="1:11" x14ac:dyDescent="0.25">
      <c r="A95" s="198"/>
      <c r="B95" s="8"/>
      <c r="C95" s="185"/>
      <c r="D95" s="185"/>
      <c r="E95" s="153"/>
      <c r="F95" s="153"/>
      <c r="G95" s="153"/>
      <c r="H95" s="153"/>
      <c r="I95" s="153"/>
      <c r="J95" s="153"/>
      <c r="K95" s="153"/>
    </row>
    <row r="96" spans="1:11" x14ac:dyDescent="0.25">
      <c r="A96" s="198"/>
      <c r="B96" s="8"/>
      <c r="C96" s="185"/>
      <c r="D96" s="185"/>
      <c r="E96" s="153"/>
      <c r="F96" s="153"/>
      <c r="G96" s="153"/>
      <c r="H96" s="153"/>
      <c r="I96" s="153"/>
      <c r="J96" s="153"/>
      <c r="K96" s="153"/>
    </row>
    <row r="97" spans="1:11" x14ac:dyDescent="0.25">
      <c r="A97" s="198"/>
      <c r="B97" s="8"/>
      <c r="C97" s="185"/>
      <c r="D97" s="185"/>
      <c r="E97" s="153"/>
      <c r="F97" s="153"/>
      <c r="G97" s="153"/>
      <c r="H97" s="153"/>
      <c r="I97" s="153"/>
      <c r="J97" s="153"/>
      <c r="K97" s="153"/>
    </row>
    <row r="98" spans="1:11" x14ac:dyDescent="0.25">
      <c r="A98" s="198"/>
      <c r="B98" s="8"/>
      <c r="C98" s="185"/>
      <c r="D98" s="185"/>
      <c r="E98" s="153"/>
      <c r="F98" s="153"/>
      <c r="G98" s="153"/>
      <c r="H98" s="153"/>
      <c r="I98" s="153"/>
      <c r="J98" s="153"/>
      <c r="K98" s="153"/>
    </row>
    <row r="99" spans="1:11" x14ac:dyDescent="0.25">
      <c r="A99" s="198"/>
      <c r="B99" s="8"/>
      <c r="C99" s="185"/>
      <c r="D99" s="185"/>
      <c r="E99" s="153"/>
      <c r="F99" s="153"/>
      <c r="G99" s="153"/>
      <c r="H99" s="153"/>
      <c r="I99" s="153"/>
      <c r="J99" s="153"/>
      <c r="K99" s="153"/>
    </row>
    <row r="100" spans="1:11" x14ac:dyDescent="0.25">
      <c r="A100" s="198"/>
      <c r="B100" s="8"/>
      <c r="C100" s="185"/>
      <c r="D100" s="185"/>
      <c r="E100" s="153"/>
      <c r="F100" s="153"/>
      <c r="G100" s="153"/>
      <c r="H100" s="153"/>
      <c r="I100" s="153"/>
      <c r="J100" s="153"/>
      <c r="K100" s="153"/>
    </row>
    <row r="101" spans="1:11" x14ac:dyDescent="0.25">
      <c r="A101" s="198"/>
      <c r="B101" s="8"/>
      <c r="C101" s="185"/>
      <c r="D101" s="185"/>
      <c r="E101" s="153"/>
      <c r="F101" s="153"/>
      <c r="G101" s="153"/>
      <c r="H101" s="153"/>
      <c r="I101" s="153"/>
      <c r="J101" s="153"/>
      <c r="K101" s="153"/>
    </row>
    <row r="102" spans="1:11" x14ac:dyDescent="0.25">
      <c r="A102" s="198"/>
      <c r="B102" s="8"/>
      <c r="C102" s="185"/>
      <c r="D102" s="185"/>
      <c r="E102" s="153"/>
      <c r="F102" s="153"/>
      <c r="G102" s="153"/>
      <c r="H102" s="153"/>
      <c r="I102" s="153"/>
      <c r="J102" s="153"/>
      <c r="K102" s="153"/>
    </row>
    <row r="103" spans="1:11" x14ac:dyDescent="0.25">
      <c r="A103" s="198"/>
      <c r="B103" s="8"/>
      <c r="C103" s="185"/>
      <c r="D103" s="185"/>
      <c r="E103" s="153"/>
      <c r="F103" s="153"/>
      <c r="G103" s="153"/>
      <c r="H103" s="153"/>
      <c r="I103" s="153"/>
      <c r="J103" s="153"/>
      <c r="K103" s="153"/>
    </row>
    <row r="104" spans="1:11" x14ac:dyDescent="0.25">
      <c r="A104" s="198"/>
      <c r="B104" s="8"/>
      <c r="C104" s="185"/>
      <c r="D104" s="185"/>
      <c r="E104" s="153"/>
      <c r="F104" s="153"/>
      <c r="G104" s="153"/>
      <c r="H104" s="153"/>
      <c r="I104" s="153"/>
      <c r="J104" s="153"/>
      <c r="K104" s="153"/>
    </row>
    <row r="105" spans="1:11" x14ac:dyDescent="0.25">
      <c r="A105" s="198"/>
      <c r="B105" s="8"/>
      <c r="C105" s="185"/>
      <c r="D105" s="185"/>
      <c r="E105" s="153"/>
      <c r="F105" s="153"/>
      <c r="G105" s="153"/>
      <c r="H105" s="153"/>
      <c r="I105" s="153"/>
      <c r="J105" s="153"/>
      <c r="K105" s="153"/>
    </row>
    <row r="106" spans="1:11" x14ac:dyDescent="0.25">
      <c r="A106" s="198"/>
      <c r="B106" s="8"/>
      <c r="C106" s="185"/>
      <c r="D106" s="185"/>
      <c r="E106" s="153"/>
      <c r="F106" s="153"/>
      <c r="G106" s="153"/>
      <c r="H106" s="153"/>
      <c r="I106" s="153"/>
      <c r="J106" s="153"/>
      <c r="K106" s="153"/>
    </row>
    <row r="107" spans="1:11" x14ac:dyDescent="0.25">
      <c r="A107" s="198"/>
      <c r="B107" s="8"/>
      <c r="C107" s="185"/>
      <c r="D107" s="185"/>
      <c r="E107" s="153"/>
      <c r="F107" s="153"/>
      <c r="G107" s="153"/>
      <c r="H107" s="153"/>
      <c r="I107" s="153"/>
      <c r="J107" s="153"/>
      <c r="K107" s="153"/>
    </row>
    <row r="108" spans="1:11" x14ac:dyDescent="0.25">
      <c r="A108" s="198"/>
      <c r="B108" s="8"/>
      <c r="C108" s="185"/>
      <c r="D108" s="185"/>
      <c r="E108" s="153"/>
      <c r="F108" s="153"/>
      <c r="G108" s="153"/>
      <c r="H108" s="153"/>
      <c r="I108" s="153"/>
      <c r="J108" s="153"/>
      <c r="K108" s="153"/>
    </row>
    <row r="109" spans="1:11" x14ac:dyDescent="0.25">
      <c r="A109" s="198"/>
      <c r="B109" s="8"/>
      <c r="C109" s="185"/>
      <c r="D109" s="185"/>
      <c r="E109" s="153"/>
      <c r="F109" s="153"/>
      <c r="G109" s="153"/>
      <c r="H109" s="153"/>
      <c r="I109" s="153"/>
      <c r="J109" s="153"/>
      <c r="K109" s="153"/>
    </row>
    <row r="110" spans="1:11" x14ac:dyDescent="0.25">
      <c r="A110" s="198"/>
      <c r="B110" s="8"/>
      <c r="C110" s="185"/>
      <c r="D110" s="185"/>
      <c r="E110" s="153"/>
      <c r="F110" s="153"/>
      <c r="G110" s="153"/>
      <c r="H110" s="153"/>
      <c r="I110" s="153"/>
      <c r="J110" s="153"/>
      <c r="K110" s="153"/>
    </row>
    <row r="111" spans="1:11" x14ac:dyDescent="0.25">
      <c r="B111" s="8"/>
    </row>
  </sheetData>
  <printOptions horizontalCentered="1" gridLines="1"/>
  <pageMargins left="0.25" right="0.25" top="0.75" bottom="0.75" header="0.3" footer="0.3"/>
  <pageSetup scale="43" fitToHeight="0" orientation="landscape" r:id="rId1"/>
  <headerFooter>
    <oddHeader xml:space="preserve">&amp;C&amp;"Arial,Bold"&amp;12State Controller's Office
Schedule B: Summary of Funded and Unfunded State-Mandated Programs
As of August 31, 2025
</oddHeader>
    <oddFooter>&amp;L&amp;"Arial,Regular"&amp;10   Schedule B: Summary of Funded and Unfunded State-Mandated Programs&amp;R&amp;"Arial,Regular"&amp;10Page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033D-958E-427D-887A-16DC2957875A}">
  <dimension ref="A1:K236"/>
  <sheetViews>
    <sheetView zoomScaleNormal="100" zoomScalePageLayoutView="75" workbookViewId="0">
      <selection sqref="A1:XFD1048576"/>
    </sheetView>
  </sheetViews>
  <sheetFormatPr defaultColWidth="9.109375" defaultRowHeight="15.6" outlineLevelRow="2" x14ac:dyDescent="0.3"/>
  <cols>
    <col min="1" max="1" width="18.33203125" style="17" customWidth="1"/>
    <col min="2" max="2" width="71.21875" style="18" customWidth="1"/>
    <col min="3" max="3" width="16.77734375" style="19" customWidth="1"/>
    <col min="4" max="4" width="14.6640625" style="17" customWidth="1"/>
    <col min="5" max="5" width="18.33203125" style="20" customWidth="1"/>
    <col min="6" max="6" width="18.33203125" style="21" customWidth="1"/>
    <col min="7" max="7" width="18.33203125" style="20" customWidth="1"/>
    <col min="8" max="9" width="18.33203125" style="21" customWidth="1"/>
    <col min="10" max="10" width="18.33203125" style="20" customWidth="1"/>
    <col min="11" max="11" width="18.33203125" style="21" customWidth="1"/>
    <col min="12" max="16384" width="9.109375" style="1"/>
  </cols>
  <sheetData>
    <row r="1" spans="1:11" ht="15.75" customHeight="1" x14ac:dyDescent="0.3">
      <c r="E1" s="276" t="s">
        <v>4</v>
      </c>
      <c r="F1" s="276"/>
      <c r="G1" s="276"/>
      <c r="H1" s="276" t="s">
        <v>5</v>
      </c>
      <c r="I1" s="276"/>
      <c r="J1" s="276"/>
    </row>
    <row r="2" spans="1:11" ht="50.25" customHeight="1" x14ac:dyDescent="0.3">
      <c r="A2" s="164" t="s">
        <v>0</v>
      </c>
      <c r="B2" s="164" t="s">
        <v>1</v>
      </c>
      <c r="C2" s="164" t="s">
        <v>2</v>
      </c>
      <c r="D2" s="164" t="s">
        <v>3</v>
      </c>
      <c r="E2" s="3" t="s">
        <v>7</v>
      </c>
      <c r="F2" s="4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25" t="s">
        <v>6</v>
      </c>
    </row>
    <row r="3" spans="1:11" s="5" customFormat="1" x14ac:dyDescent="0.3">
      <c r="A3" s="26" t="s">
        <v>13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s="7" customFormat="1" ht="15" outlineLevel="2" x14ac:dyDescent="0.25">
      <c r="A4" s="6" t="s">
        <v>14</v>
      </c>
      <c r="B4" s="7" t="s">
        <v>15</v>
      </c>
      <c r="C4" s="8" t="s">
        <v>16</v>
      </c>
      <c r="D4" s="6">
        <v>246</v>
      </c>
      <c r="E4" s="9">
        <v>2329271</v>
      </c>
      <c r="F4" s="9">
        <v>1893119</v>
      </c>
      <c r="G4" s="9">
        <v>436152</v>
      </c>
      <c r="H4" s="9">
        <v>0</v>
      </c>
      <c r="I4" s="9">
        <v>0</v>
      </c>
      <c r="J4" s="9">
        <v>0</v>
      </c>
      <c r="K4" s="9">
        <v>436152</v>
      </c>
    </row>
    <row r="5" spans="1:11" s="7" customFormat="1" ht="15" outlineLevel="2" x14ac:dyDescent="0.25">
      <c r="A5" s="6" t="s">
        <v>14</v>
      </c>
      <c r="B5" s="7" t="s">
        <v>17</v>
      </c>
      <c r="C5" s="8" t="s">
        <v>18</v>
      </c>
      <c r="D5" s="6">
        <v>379</v>
      </c>
      <c r="E5" s="9">
        <v>9828</v>
      </c>
      <c r="F5" s="9">
        <v>0</v>
      </c>
      <c r="G5" s="9">
        <v>9828</v>
      </c>
      <c r="H5" s="9">
        <v>0</v>
      </c>
      <c r="I5" s="9">
        <v>0</v>
      </c>
      <c r="J5" s="9">
        <v>0</v>
      </c>
      <c r="K5" s="9">
        <v>9828</v>
      </c>
    </row>
    <row r="6" spans="1:11" s="7" customFormat="1" ht="15" outlineLevel="2" x14ac:dyDescent="0.25">
      <c r="A6" s="6" t="s">
        <v>14</v>
      </c>
      <c r="B6" s="7" t="s">
        <v>19</v>
      </c>
      <c r="C6" s="8" t="s">
        <v>20</v>
      </c>
      <c r="D6" s="6">
        <v>90</v>
      </c>
      <c r="E6" s="9">
        <v>532408</v>
      </c>
      <c r="F6" s="9">
        <v>443000</v>
      </c>
      <c r="G6" s="9">
        <v>89408</v>
      </c>
      <c r="H6" s="9">
        <v>0</v>
      </c>
      <c r="I6" s="9">
        <v>0</v>
      </c>
      <c r="J6" s="9">
        <v>0</v>
      </c>
      <c r="K6" s="9">
        <v>89408</v>
      </c>
    </row>
    <row r="7" spans="1:11" s="7" customFormat="1" ht="15" outlineLevel="2" x14ac:dyDescent="0.25">
      <c r="A7" s="6" t="s">
        <v>14</v>
      </c>
      <c r="B7" s="7" t="s">
        <v>21</v>
      </c>
      <c r="C7" s="8" t="s">
        <v>22</v>
      </c>
      <c r="D7" s="6">
        <v>262</v>
      </c>
      <c r="E7" s="9">
        <v>227649</v>
      </c>
      <c r="F7" s="9">
        <v>226997</v>
      </c>
      <c r="G7" s="9">
        <v>652</v>
      </c>
      <c r="H7" s="9">
        <v>0</v>
      </c>
      <c r="I7" s="9">
        <v>0</v>
      </c>
      <c r="J7" s="9">
        <v>0</v>
      </c>
      <c r="K7" s="9">
        <v>652</v>
      </c>
    </row>
    <row r="8" spans="1:11" s="7" customFormat="1" ht="15" outlineLevel="2" x14ac:dyDescent="0.25">
      <c r="A8" s="6" t="s">
        <v>14</v>
      </c>
      <c r="B8" s="7" t="s">
        <v>23</v>
      </c>
      <c r="C8" s="8" t="s">
        <v>24</v>
      </c>
      <c r="D8" s="6">
        <v>167</v>
      </c>
      <c r="E8" s="9">
        <v>10278363</v>
      </c>
      <c r="F8" s="9">
        <v>10273023</v>
      </c>
      <c r="G8" s="9">
        <v>5340</v>
      </c>
      <c r="H8" s="9">
        <v>0</v>
      </c>
      <c r="I8" s="9">
        <v>0</v>
      </c>
      <c r="J8" s="9">
        <v>0</v>
      </c>
      <c r="K8" s="9">
        <v>5340</v>
      </c>
    </row>
    <row r="9" spans="1:11" s="7" customFormat="1" ht="15" outlineLevel="2" x14ac:dyDescent="0.25">
      <c r="A9" s="6" t="s">
        <v>14</v>
      </c>
      <c r="B9" s="7" t="s">
        <v>25</v>
      </c>
      <c r="C9" s="8" t="s">
        <v>26</v>
      </c>
      <c r="D9" s="6">
        <v>274</v>
      </c>
      <c r="E9" s="9">
        <v>2585994</v>
      </c>
      <c r="F9" s="9">
        <v>2583769</v>
      </c>
      <c r="G9" s="9">
        <v>2225</v>
      </c>
      <c r="H9" s="9">
        <v>0</v>
      </c>
      <c r="I9" s="9">
        <v>0</v>
      </c>
      <c r="J9" s="9">
        <v>0</v>
      </c>
      <c r="K9" s="9">
        <v>2225</v>
      </c>
    </row>
    <row r="10" spans="1:11" s="7" customFormat="1" ht="15" outlineLevel="2" x14ac:dyDescent="0.25">
      <c r="A10" s="6" t="s">
        <v>14</v>
      </c>
      <c r="B10" s="7" t="s">
        <v>27</v>
      </c>
      <c r="C10" s="8" t="s">
        <v>28</v>
      </c>
      <c r="D10" s="6">
        <v>197</v>
      </c>
      <c r="E10" s="9">
        <v>3130365</v>
      </c>
      <c r="F10" s="9">
        <v>2161649</v>
      </c>
      <c r="G10" s="9">
        <v>968716</v>
      </c>
      <c r="H10" s="9">
        <v>0</v>
      </c>
      <c r="I10" s="9">
        <v>0</v>
      </c>
      <c r="J10" s="9">
        <v>0</v>
      </c>
      <c r="K10" s="9">
        <v>968716</v>
      </c>
    </row>
    <row r="11" spans="1:11" s="7" customFormat="1" ht="15" outlineLevel="2" x14ac:dyDescent="0.25">
      <c r="A11" s="6" t="s">
        <v>14</v>
      </c>
      <c r="B11" s="7" t="s">
        <v>29</v>
      </c>
      <c r="C11" s="8" t="s">
        <v>30</v>
      </c>
      <c r="D11" s="6">
        <v>334</v>
      </c>
      <c r="E11" s="9">
        <v>27342</v>
      </c>
      <c r="F11" s="9">
        <v>15000</v>
      </c>
      <c r="G11" s="9">
        <v>12342</v>
      </c>
      <c r="H11" s="9">
        <v>0</v>
      </c>
      <c r="I11" s="9">
        <v>0</v>
      </c>
      <c r="J11" s="9">
        <v>0</v>
      </c>
      <c r="K11" s="9">
        <v>12342</v>
      </c>
    </row>
    <row r="12" spans="1:11" s="7" customFormat="1" ht="15" outlineLevel="2" x14ac:dyDescent="0.25">
      <c r="A12" s="6" t="s">
        <v>14</v>
      </c>
      <c r="B12" s="7" t="s">
        <v>31</v>
      </c>
      <c r="C12" s="8" t="s">
        <v>32</v>
      </c>
      <c r="D12" s="6">
        <v>43</v>
      </c>
      <c r="E12" s="9">
        <v>13127</v>
      </c>
      <c r="F12" s="9">
        <v>13000</v>
      </c>
      <c r="G12" s="9">
        <v>127</v>
      </c>
      <c r="H12" s="9">
        <v>0</v>
      </c>
      <c r="I12" s="9">
        <v>0</v>
      </c>
      <c r="J12" s="9">
        <v>0</v>
      </c>
      <c r="K12" s="9">
        <v>127</v>
      </c>
    </row>
    <row r="13" spans="1:11" s="7" customFormat="1" ht="15" outlineLevel="2" x14ac:dyDescent="0.25">
      <c r="A13" s="6" t="s">
        <v>14</v>
      </c>
      <c r="B13" s="7" t="s">
        <v>33</v>
      </c>
      <c r="C13" s="8" t="s">
        <v>34</v>
      </c>
      <c r="D13" s="6">
        <v>361</v>
      </c>
      <c r="E13" s="9">
        <v>10805</v>
      </c>
      <c r="F13" s="9">
        <v>8000</v>
      </c>
      <c r="G13" s="9">
        <v>2805</v>
      </c>
      <c r="H13" s="9">
        <v>0</v>
      </c>
      <c r="I13" s="9">
        <v>0</v>
      </c>
      <c r="J13" s="9">
        <v>0</v>
      </c>
      <c r="K13" s="9">
        <v>2805</v>
      </c>
    </row>
    <row r="14" spans="1:11" s="7" customFormat="1" ht="15" outlineLevel="2" x14ac:dyDescent="0.25">
      <c r="A14" s="6" t="s">
        <v>14</v>
      </c>
      <c r="B14" s="7" t="s">
        <v>35</v>
      </c>
      <c r="C14" s="8" t="s">
        <v>36</v>
      </c>
      <c r="D14" s="6">
        <v>264</v>
      </c>
      <c r="E14" s="9">
        <v>1097325</v>
      </c>
      <c r="F14" s="9">
        <v>918000</v>
      </c>
      <c r="G14" s="9">
        <v>179325</v>
      </c>
      <c r="H14" s="9">
        <v>0</v>
      </c>
      <c r="I14" s="9">
        <v>0</v>
      </c>
      <c r="J14" s="9">
        <v>0</v>
      </c>
      <c r="K14" s="9">
        <v>179325</v>
      </c>
    </row>
    <row r="15" spans="1:11" s="7" customFormat="1" ht="15" outlineLevel="2" x14ac:dyDescent="0.25">
      <c r="A15" s="6" t="s">
        <v>14</v>
      </c>
      <c r="B15" s="7" t="s">
        <v>37</v>
      </c>
      <c r="C15" s="8" t="s">
        <v>38</v>
      </c>
      <c r="D15" s="6">
        <v>187</v>
      </c>
      <c r="E15" s="9">
        <v>7426852</v>
      </c>
      <c r="F15" s="9">
        <v>0</v>
      </c>
      <c r="G15" s="9">
        <v>7426852</v>
      </c>
      <c r="H15" s="9">
        <v>0</v>
      </c>
      <c r="I15" s="9">
        <v>0</v>
      </c>
      <c r="J15" s="9">
        <v>0</v>
      </c>
      <c r="K15" s="9">
        <v>7426852</v>
      </c>
    </row>
    <row r="16" spans="1:11" s="7" customFormat="1" ht="15" outlineLevel="2" x14ac:dyDescent="0.25">
      <c r="A16" s="6" t="s">
        <v>14</v>
      </c>
      <c r="B16" s="7" t="s">
        <v>39</v>
      </c>
      <c r="C16" s="8" t="s">
        <v>40</v>
      </c>
      <c r="D16" s="6">
        <v>375</v>
      </c>
      <c r="E16" s="9">
        <v>22988987</v>
      </c>
      <c r="F16" s="9">
        <v>22944615</v>
      </c>
      <c r="G16" s="9">
        <v>44372</v>
      </c>
      <c r="H16" s="9">
        <v>36632</v>
      </c>
      <c r="I16" s="9">
        <v>0</v>
      </c>
      <c r="J16" s="9">
        <v>36632</v>
      </c>
      <c r="K16" s="9">
        <v>7740</v>
      </c>
    </row>
    <row r="17" spans="1:11" s="7" customFormat="1" ht="15" outlineLevel="2" x14ac:dyDescent="0.25">
      <c r="A17" s="6" t="s">
        <v>14</v>
      </c>
      <c r="B17" s="7" t="s">
        <v>41</v>
      </c>
      <c r="C17" s="8" t="s">
        <v>42</v>
      </c>
      <c r="D17" s="6">
        <v>378</v>
      </c>
      <c r="E17" s="9">
        <v>9615619</v>
      </c>
      <c r="F17" s="9">
        <v>9537959</v>
      </c>
      <c r="G17" s="9">
        <v>77660</v>
      </c>
      <c r="H17" s="9">
        <v>0</v>
      </c>
      <c r="I17" s="9">
        <v>0</v>
      </c>
      <c r="J17" s="9">
        <v>0</v>
      </c>
      <c r="K17" s="9">
        <v>77660</v>
      </c>
    </row>
    <row r="18" spans="1:11" s="7" customFormat="1" ht="15" outlineLevel="2" x14ac:dyDescent="0.25">
      <c r="A18" s="6" t="s">
        <v>14</v>
      </c>
      <c r="B18" s="7" t="s">
        <v>43</v>
      </c>
      <c r="C18" s="8" t="s">
        <v>44</v>
      </c>
      <c r="D18" s="6">
        <v>175</v>
      </c>
      <c r="E18" s="9">
        <v>15503457</v>
      </c>
      <c r="F18" s="9">
        <v>0</v>
      </c>
      <c r="G18" s="9">
        <v>15503457</v>
      </c>
      <c r="H18" s="9">
        <v>0</v>
      </c>
      <c r="I18" s="9">
        <v>0</v>
      </c>
      <c r="J18" s="9">
        <v>0</v>
      </c>
      <c r="K18" s="9">
        <v>15503457</v>
      </c>
    </row>
    <row r="19" spans="1:11" s="7" customFormat="1" ht="15" outlineLevel="2" x14ac:dyDescent="0.25">
      <c r="A19" s="6" t="s">
        <v>14</v>
      </c>
      <c r="B19" s="7" t="s">
        <v>45</v>
      </c>
      <c r="C19" s="8" t="s">
        <v>46</v>
      </c>
      <c r="D19" s="6">
        <v>360</v>
      </c>
      <c r="E19" s="9">
        <v>720994</v>
      </c>
      <c r="F19" s="9">
        <v>591000</v>
      </c>
      <c r="G19" s="9">
        <v>129994</v>
      </c>
      <c r="H19" s="9">
        <v>0</v>
      </c>
      <c r="I19" s="9">
        <v>0</v>
      </c>
      <c r="J19" s="9">
        <v>0</v>
      </c>
      <c r="K19" s="9">
        <v>129994</v>
      </c>
    </row>
    <row r="20" spans="1:11" s="7" customFormat="1" ht="15" outlineLevel="2" x14ac:dyDescent="0.25">
      <c r="A20" s="6" t="s">
        <v>14</v>
      </c>
      <c r="B20" s="7" t="s">
        <v>47</v>
      </c>
      <c r="C20" s="8" t="s">
        <v>48</v>
      </c>
      <c r="D20" s="6">
        <v>163</v>
      </c>
      <c r="E20" s="9">
        <v>35108</v>
      </c>
      <c r="F20" s="9">
        <v>25000</v>
      </c>
      <c r="G20" s="9">
        <v>10108</v>
      </c>
      <c r="H20" s="9">
        <v>0</v>
      </c>
      <c r="I20" s="9">
        <v>0</v>
      </c>
      <c r="J20" s="9">
        <v>0</v>
      </c>
      <c r="K20" s="9">
        <v>10108</v>
      </c>
    </row>
    <row r="21" spans="1:11" s="7" customFormat="1" ht="15" outlineLevel="2" x14ac:dyDescent="0.25">
      <c r="A21" s="6" t="s">
        <v>14</v>
      </c>
      <c r="B21" s="7" t="s">
        <v>49</v>
      </c>
      <c r="C21" s="8" t="s">
        <v>50</v>
      </c>
      <c r="D21" s="6">
        <v>372</v>
      </c>
      <c r="E21" s="9">
        <v>2824333</v>
      </c>
      <c r="F21" s="9">
        <v>2374000</v>
      </c>
      <c r="G21" s="9">
        <v>450333</v>
      </c>
      <c r="H21" s="9">
        <v>0</v>
      </c>
      <c r="I21" s="9">
        <v>0</v>
      </c>
      <c r="J21" s="9">
        <v>0</v>
      </c>
      <c r="K21" s="9">
        <v>450333</v>
      </c>
    </row>
    <row r="22" spans="1:11" s="7" customFormat="1" ht="15" outlineLevel="2" x14ac:dyDescent="0.25">
      <c r="A22" s="6" t="s">
        <v>14</v>
      </c>
      <c r="B22" s="7" t="s">
        <v>51</v>
      </c>
      <c r="C22" s="8" t="s">
        <v>52</v>
      </c>
      <c r="D22" s="6">
        <v>377</v>
      </c>
      <c r="E22" s="9">
        <v>2394345</v>
      </c>
      <c r="F22" s="9">
        <v>2287000</v>
      </c>
      <c r="G22" s="9">
        <v>107345</v>
      </c>
      <c r="H22" s="9">
        <v>0</v>
      </c>
      <c r="I22" s="9">
        <v>0</v>
      </c>
      <c r="J22" s="9">
        <v>0</v>
      </c>
      <c r="K22" s="9">
        <v>107345</v>
      </c>
    </row>
    <row r="23" spans="1:11" s="7" customFormat="1" outlineLevel="1" x14ac:dyDescent="0.3">
      <c r="A23" s="10" t="s">
        <v>53</v>
      </c>
      <c r="B23" s="10"/>
      <c r="C23" s="10"/>
      <c r="D23" s="10"/>
      <c r="E23" s="11">
        <f t="shared" ref="E23:K23" si="0">SUBTOTAL(9,E4:E22)</f>
        <v>81752172</v>
      </c>
      <c r="F23" s="11">
        <f t="shared" si="0"/>
        <v>56295131</v>
      </c>
      <c r="G23" s="11">
        <f t="shared" si="0"/>
        <v>25457041</v>
      </c>
      <c r="H23" s="11">
        <f t="shared" si="0"/>
        <v>36632</v>
      </c>
      <c r="I23" s="11">
        <f t="shared" si="0"/>
        <v>0</v>
      </c>
      <c r="J23" s="11">
        <f t="shared" si="0"/>
        <v>36632</v>
      </c>
      <c r="K23" s="12">
        <f t="shared" si="0"/>
        <v>25420409</v>
      </c>
    </row>
    <row r="24" spans="1:11" s="7" customFormat="1" ht="15" outlineLevel="2" x14ac:dyDescent="0.25">
      <c r="A24" s="6" t="s">
        <v>54</v>
      </c>
      <c r="B24" s="7" t="s">
        <v>15</v>
      </c>
      <c r="C24" s="8" t="s">
        <v>16</v>
      </c>
      <c r="D24" s="6">
        <v>246</v>
      </c>
      <c r="E24" s="9">
        <v>2124280</v>
      </c>
      <c r="F24" s="9">
        <v>2122954</v>
      </c>
      <c r="G24" s="9">
        <v>1326</v>
      </c>
      <c r="H24" s="9">
        <v>0</v>
      </c>
      <c r="I24" s="9">
        <v>0</v>
      </c>
      <c r="J24" s="9">
        <v>0</v>
      </c>
      <c r="K24" s="13">
        <v>1326</v>
      </c>
    </row>
    <row r="25" spans="1:11" s="7" customFormat="1" ht="15" outlineLevel="2" x14ac:dyDescent="0.25">
      <c r="A25" s="6" t="s">
        <v>54</v>
      </c>
      <c r="B25" s="7" t="s">
        <v>17</v>
      </c>
      <c r="C25" s="8" t="s">
        <v>18</v>
      </c>
      <c r="D25" s="6">
        <v>379</v>
      </c>
      <c r="E25" s="9">
        <v>27737</v>
      </c>
      <c r="F25" s="9">
        <v>0</v>
      </c>
      <c r="G25" s="9">
        <v>27737</v>
      </c>
      <c r="H25" s="9">
        <v>0</v>
      </c>
      <c r="I25" s="9">
        <v>0</v>
      </c>
      <c r="J25" s="9">
        <v>0</v>
      </c>
      <c r="K25" s="13">
        <v>27737</v>
      </c>
    </row>
    <row r="26" spans="1:11" s="7" customFormat="1" ht="15" outlineLevel="2" x14ac:dyDescent="0.25">
      <c r="A26" s="6" t="s">
        <v>54</v>
      </c>
      <c r="B26" s="7" t="s">
        <v>55</v>
      </c>
      <c r="C26" s="8" t="s">
        <v>56</v>
      </c>
      <c r="D26" s="6">
        <v>13</v>
      </c>
      <c r="E26" s="9">
        <v>9402237</v>
      </c>
      <c r="F26" s="9">
        <v>9402237</v>
      </c>
      <c r="G26" s="9">
        <v>0</v>
      </c>
      <c r="H26" s="9">
        <v>163524</v>
      </c>
      <c r="I26" s="9">
        <v>0</v>
      </c>
      <c r="J26" s="9">
        <v>163524</v>
      </c>
      <c r="K26" s="13">
        <v>-163524</v>
      </c>
    </row>
    <row r="27" spans="1:11" s="7" customFormat="1" ht="15" outlineLevel="2" x14ac:dyDescent="0.25">
      <c r="A27" s="6" t="s">
        <v>54</v>
      </c>
      <c r="B27" s="7" t="s">
        <v>27</v>
      </c>
      <c r="C27" s="8" t="s">
        <v>28</v>
      </c>
      <c r="D27" s="6">
        <v>197</v>
      </c>
      <c r="E27" s="9">
        <v>2918013</v>
      </c>
      <c r="F27" s="9">
        <v>2917694</v>
      </c>
      <c r="G27" s="9">
        <v>319</v>
      </c>
      <c r="H27" s="9">
        <v>0</v>
      </c>
      <c r="I27" s="9">
        <v>0</v>
      </c>
      <c r="J27" s="9">
        <v>0</v>
      </c>
      <c r="K27" s="13">
        <v>319</v>
      </c>
    </row>
    <row r="28" spans="1:11" s="7" customFormat="1" ht="15" outlineLevel="2" x14ac:dyDescent="0.25">
      <c r="A28" s="6" t="s">
        <v>54</v>
      </c>
      <c r="B28" s="7" t="s">
        <v>57</v>
      </c>
      <c r="C28" s="8" t="s">
        <v>58</v>
      </c>
      <c r="D28" s="6">
        <v>371</v>
      </c>
      <c r="E28" s="9">
        <v>396382</v>
      </c>
      <c r="F28" s="9">
        <v>256861</v>
      </c>
      <c r="G28" s="9">
        <v>139521</v>
      </c>
      <c r="H28" s="9">
        <v>0</v>
      </c>
      <c r="I28" s="9">
        <v>0</v>
      </c>
      <c r="J28" s="9">
        <v>0</v>
      </c>
      <c r="K28" s="13">
        <v>139521</v>
      </c>
    </row>
    <row r="29" spans="1:11" s="7" customFormat="1" ht="15" outlineLevel="2" x14ac:dyDescent="0.25">
      <c r="A29" s="6" t="s">
        <v>54</v>
      </c>
      <c r="B29" s="7" t="s">
        <v>37</v>
      </c>
      <c r="C29" s="8" t="s">
        <v>38</v>
      </c>
      <c r="D29" s="6">
        <v>187</v>
      </c>
      <c r="E29" s="9">
        <v>9250772</v>
      </c>
      <c r="F29" s="9">
        <v>0</v>
      </c>
      <c r="G29" s="9">
        <v>9250772</v>
      </c>
      <c r="H29" s="9">
        <v>0</v>
      </c>
      <c r="I29" s="9">
        <v>0</v>
      </c>
      <c r="J29" s="9">
        <v>0</v>
      </c>
      <c r="K29" s="13">
        <v>9250772</v>
      </c>
    </row>
    <row r="30" spans="1:11" s="7" customFormat="1" ht="15" outlineLevel="2" x14ac:dyDescent="0.25">
      <c r="A30" s="6" t="s">
        <v>54</v>
      </c>
      <c r="B30" s="7" t="s">
        <v>39</v>
      </c>
      <c r="C30" s="8" t="s">
        <v>40</v>
      </c>
      <c r="D30" s="6">
        <v>375</v>
      </c>
      <c r="E30" s="9">
        <v>23299590</v>
      </c>
      <c r="F30" s="9">
        <v>23299590</v>
      </c>
      <c r="G30" s="9">
        <v>0</v>
      </c>
      <c r="H30" s="9">
        <v>101799</v>
      </c>
      <c r="I30" s="9">
        <v>4497</v>
      </c>
      <c r="J30" s="9">
        <v>97302</v>
      </c>
      <c r="K30" s="13">
        <v>-97302</v>
      </c>
    </row>
    <row r="31" spans="1:11" s="7" customFormat="1" outlineLevel="1" x14ac:dyDescent="0.3">
      <c r="A31" s="10" t="s">
        <v>59</v>
      </c>
      <c r="B31" s="10"/>
      <c r="C31" s="10"/>
      <c r="D31" s="10"/>
      <c r="E31" s="11">
        <f t="shared" ref="E31:K31" si="1">SUBTOTAL(9,E24:E30)</f>
        <v>47419011</v>
      </c>
      <c r="F31" s="11">
        <f t="shared" si="1"/>
        <v>37999336</v>
      </c>
      <c r="G31" s="11">
        <f t="shared" si="1"/>
        <v>9419675</v>
      </c>
      <c r="H31" s="11">
        <f t="shared" si="1"/>
        <v>265323</v>
      </c>
      <c r="I31" s="11">
        <f t="shared" si="1"/>
        <v>4497</v>
      </c>
      <c r="J31" s="11">
        <f t="shared" si="1"/>
        <v>260826</v>
      </c>
      <c r="K31" s="12">
        <f t="shared" si="1"/>
        <v>9158849</v>
      </c>
    </row>
    <row r="32" spans="1:11" s="7" customFormat="1" ht="15" outlineLevel="2" x14ac:dyDescent="0.25">
      <c r="A32" s="6" t="s">
        <v>60</v>
      </c>
      <c r="B32" s="7" t="s">
        <v>15</v>
      </c>
      <c r="C32" s="8" t="s">
        <v>16</v>
      </c>
      <c r="D32" s="6">
        <v>246</v>
      </c>
      <c r="E32" s="9">
        <v>2026744</v>
      </c>
      <c r="F32" s="9">
        <v>2026742</v>
      </c>
      <c r="G32" s="9">
        <v>2</v>
      </c>
      <c r="H32" s="9">
        <v>16433</v>
      </c>
      <c r="I32" s="9">
        <v>16433</v>
      </c>
      <c r="J32" s="9">
        <v>0</v>
      </c>
      <c r="K32" s="13">
        <v>2</v>
      </c>
    </row>
    <row r="33" spans="1:11" s="7" customFormat="1" ht="15" outlineLevel="2" x14ac:dyDescent="0.25">
      <c r="A33" s="6" t="s">
        <v>60</v>
      </c>
      <c r="B33" s="7" t="s">
        <v>55</v>
      </c>
      <c r="C33" s="8" t="s">
        <v>56</v>
      </c>
      <c r="D33" s="6">
        <v>13</v>
      </c>
      <c r="E33" s="9">
        <v>8434189</v>
      </c>
      <c r="F33" s="9">
        <v>8434189</v>
      </c>
      <c r="G33" s="9">
        <v>0</v>
      </c>
      <c r="H33" s="9">
        <v>3552719</v>
      </c>
      <c r="I33" s="9">
        <v>820520</v>
      </c>
      <c r="J33" s="9">
        <v>2732199</v>
      </c>
      <c r="K33" s="13">
        <v>-2732199</v>
      </c>
    </row>
    <row r="34" spans="1:11" s="7" customFormat="1" ht="15" outlineLevel="2" x14ac:dyDescent="0.25">
      <c r="A34" s="6" t="s">
        <v>60</v>
      </c>
      <c r="B34" s="7" t="s">
        <v>23</v>
      </c>
      <c r="C34" s="8" t="s">
        <v>24</v>
      </c>
      <c r="D34" s="6">
        <v>167</v>
      </c>
      <c r="E34" s="9">
        <v>9556411</v>
      </c>
      <c r="F34" s="9">
        <v>9556411</v>
      </c>
      <c r="G34" s="9">
        <v>0</v>
      </c>
      <c r="H34" s="9">
        <v>1012535</v>
      </c>
      <c r="I34" s="9">
        <v>276092</v>
      </c>
      <c r="J34" s="9">
        <v>736443</v>
      </c>
      <c r="K34" s="13">
        <v>-736443</v>
      </c>
    </row>
    <row r="35" spans="1:11" s="7" customFormat="1" ht="15" outlineLevel="2" x14ac:dyDescent="0.25">
      <c r="A35" s="6" t="s">
        <v>60</v>
      </c>
      <c r="B35" s="7" t="s">
        <v>37</v>
      </c>
      <c r="C35" s="8" t="s">
        <v>38</v>
      </c>
      <c r="D35" s="6">
        <v>187</v>
      </c>
      <c r="E35" s="9">
        <v>7263265</v>
      </c>
      <c r="F35" s="9">
        <v>0</v>
      </c>
      <c r="G35" s="9">
        <v>7263265</v>
      </c>
      <c r="H35" s="9">
        <v>0</v>
      </c>
      <c r="I35" s="9">
        <v>0</v>
      </c>
      <c r="J35" s="9">
        <v>0</v>
      </c>
      <c r="K35" s="13">
        <v>7263265</v>
      </c>
    </row>
    <row r="36" spans="1:11" s="7" customFormat="1" ht="15" outlineLevel="2" x14ac:dyDescent="0.25">
      <c r="A36" s="6" t="s">
        <v>60</v>
      </c>
      <c r="B36" s="7" t="s">
        <v>39</v>
      </c>
      <c r="C36" s="8" t="s">
        <v>40</v>
      </c>
      <c r="D36" s="6">
        <v>375</v>
      </c>
      <c r="E36" s="9">
        <v>19604622</v>
      </c>
      <c r="F36" s="9">
        <v>19604622</v>
      </c>
      <c r="G36" s="9">
        <v>0</v>
      </c>
      <c r="H36" s="9">
        <v>892954</v>
      </c>
      <c r="I36" s="9">
        <v>191019</v>
      </c>
      <c r="J36" s="9">
        <v>701935</v>
      </c>
      <c r="K36" s="13">
        <v>-701935</v>
      </c>
    </row>
    <row r="37" spans="1:11" s="7" customFormat="1" ht="15" outlineLevel="2" x14ac:dyDescent="0.25">
      <c r="A37" s="6" t="s">
        <v>60</v>
      </c>
      <c r="B37" s="7" t="s">
        <v>43</v>
      </c>
      <c r="C37" s="8" t="s">
        <v>44</v>
      </c>
      <c r="D37" s="6">
        <v>175</v>
      </c>
      <c r="E37" s="9">
        <v>16095448</v>
      </c>
      <c r="F37" s="9">
        <v>16095448</v>
      </c>
      <c r="G37" s="9">
        <v>0</v>
      </c>
      <c r="H37" s="9">
        <v>153157</v>
      </c>
      <c r="I37" s="9">
        <v>85789</v>
      </c>
      <c r="J37" s="9">
        <v>67368</v>
      </c>
      <c r="K37" s="13">
        <v>-67368</v>
      </c>
    </row>
    <row r="38" spans="1:11" s="7" customFormat="1" outlineLevel="1" x14ac:dyDescent="0.3">
      <c r="A38" s="10" t="s">
        <v>61</v>
      </c>
      <c r="B38" s="10"/>
      <c r="C38" s="10"/>
      <c r="D38" s="10"/>
      <c r="E38" s="11">
        <f t="shared" ref="E38:K38" si="2">SUBTOTAL(9,E32:E37)</f>
        <v>62980679</v>
      </c>
      <c r="F38" s="11">
        <f t="shared" si="2"/>
        <v>55717412</v>
      </c>
      <c r="G38" s="11">
        <f t="shared" si="2"/>
        <v>7263267</v>
      </c>
      <c r="H38" s="11">
        <f t="shared" si="2"/>
        <v>5627798</v>
      </c>
      <c r="I38" s="11">
        <f t="shared" si="2"/>
        <v>1389853</v>
      </c>
      <c r="J38" s="11">
        <f t="shared" si="2"/>
        <v>4237945</v>
      </c>
      <c r="K38" s="12">
        <f t="shared" si="2"/>
        <v>3025322</v>
      </c>
    </row>
    <row r="39" spans="1:11" s="7" customFormat="1" ht="15" outlineLevel="2" x14ac:dyDescent="0.25">
      <c r="A39" s="6" t="s">
        <v>62</v>
      </c>
      <c r="B39" s="7" t="s">
        <v>55</v>
      </c>
      <c r="C39" s="8" t="s">
        <v>56</v>
      </c>
      <c r="D39" s="6">
        <v>13</v>
      </c>
      <c r="E39" s="9">
        <v>5653588</v>
      </c>
      <c r="F39" s="9">
        <v>5653588</v>
      </c>
      <c r="G39" s="9">
        <v>0</v>
      </c>
      <c r="H39" s="9">
        <v>6853979</v>
      </c>
      <c r="I39" s="9">
        <v>4641624</v>
      </c>
      <c r="J39" s="9">
        <v>2212355</v>
      </c>
      <c r="K39" s="13">
        <v>-2212355</v>
      </c>
    </row>
    <row r="40" spans="1:11" s="7" customFormat="1" ht="15" outlineLevel="2" x14ac:dyDescent="0.25">
      <c r="A40" s="6" t="s">
        <v>62</v>
      </c>
      <c r="B40" s="7" t="s">
        <v>23</v>
      </c>
      <c r="C40" s="8" t="s">
        <v>24</v>
      </c>
      <c r="D40" s="6">
        <v>167</v>
      </c>
      <c r="E40" s="9">
        <v>9016673</v>
      </c>
      <c r="F40" s="9">
        <v>9016673</v>
      </c>
      <c r="G40" s="9">
        <v>0</v>
      </c>
      <c r="H40" s="9">
        <v>1018557</v>
      </c>
      <c r="I40" s="9">
        <v>152891</v>
      </c>
      <c r="J40" s="9">
        <v>865666</v>
      </c>
      <c r="K40" s="13">
        <v>-865666</v>
      </c>
    </row>
    <row r="41" spans="1:11" s="7" customFormat="1" ht="15" outlineLevel="2" x14ac:dyDescent="0.25">
      <c r="A41" s="6" t="s">
        <v>62</v>
      </c>
      <c r="B41" s="7" t="s">
        <v>37</v>
      </c>
      <c r="C41" s="8" t="s">
        <v>38</v>
      </c>
      <c r="D41" s="6">
        <v>187</v>
      </c>
      <c r="E41" s="9">
        <v>7441853</v>
      </c>
      <c r="F41" s="9">
        <v>0</v>
      </c>
      <c r="G41" s="9">
        <v>7441853</v>
      </c>
      <c r="H41" s="9">
        <v>0</v>
      </c>
      <c r="I41" s="9">
        <v>0</v>
      </c>
      <c r="J41" s="9">
        <v>0</v>
      </c>
      <c r="K41" s="13">
        <v>7441853</v>
      </c>
    </row>
    <row r="42" spans="1:11" s="7" customFormat="1" ht="15" outlineLevel="2" x14ac:dyDescent="0.25">
      <c r="A42" s="6" t="s">
        <v>62</v>
      </c>
      <c r="B42" s="7" t="s">
        <v>39</v>
      </c>
      <c r="C42" s="8" t="s">
        <v>40</v>
      </c>
      <c r="D42" s="6">
        <v>375</v>
      </c>
      <c r="E42" s="9">
        <v>10156896</v>
      </c>
      <c r="F42" s="9">
        <v>10156896</v>
      </c>
      <c r="G42" s="9">
        <v>0</v>
      </c>
      <c r="H42" s="9">
        <v>682452</v>
      </c>
      <c r="I42" s="9">
        <v>59251</v>
      </c>
      <c r="J42" s="9">
        <v>623201</v>
      </c>
      <c r="K42" s="13">
        <v>-623201</v>
      </c>
    </row>
    <row r="43" spans="1:11" s="7" customFormat="1" outlineLevel="1" x14ac:dyDescent="0.3">
      <c r="A43" s="10" t="s">
        <v>63</v>
      </c>
      <c r="B43" s="10"/>
      <c r="C43" s="10"/>
      <c r="D43" s="10"/>
      <c r="E43" s="11">
        <f t="shared" ref="E43:K43" si="3">SUBTOTAL(9,E39:E42)</f>
        <v>32269010</v>
      </c>
      <c r="F43" s="11">
        <f t="shared" si="3"/>
        <v>24827157</v>
      </c>
      <c r="G43" s="11">
        <f t="shared" si="3"/>
        <v>7441853</v>
      </c>
      <c r="H43" s="11">
        <f t="shared" si="3"/>
        <v>8554988</v>
      </c>
      <c r="I43" s="11">
        <f t="shared" si="3"/>
        <v>4853766</v>
      </c>
      <c r="J43" s="11">
        <f t="shared" si="3"/>
        <v>3701222</v>
      </c>
      <c r="K43" s="12">
        <f t="shared" si="3"/>
        <v>3740631</v>
      </c>
    </row>
    <row r="44" spans="1:11" s="7" customFormat="1" ht="15" outlineLevel="2" x14ac:dyDescent="0.25">
      <c r="A44" s="6" t="s">
        <v>64</v>
      </c>
      <c r="B44" s="7" t="s">
        <v>55</v>
      </c>
      <c r="C44" s="8" t="s">
        <v>56</v>
      </c>
      <c r="D44" s="6">
        <v>13</v>
      </c>
      <c r="E44" s="9">
        <v>2568248</v>
      </c>
      <c r="F44" s="9">
        <v>2568248</v>
      </c>
      <c r="G44" s="9">
        <v>0</v>
      </c>
      <c r="H44" s="9">
        <v>10234693</v>
      </c>
      <c r="I44" s="9">
        <v>8916188</v>
      </c>
      <c r="J44" s="9">
        <v>1318505</v>
      </c>
      <c r="K44" s="13">
        <v>-1318505</v>
      </c>
    </row>
    <row r="45" spans="1:11" s="7" customFormat="1" ht="15" outlineLevel="2" x14ac:dyDescent="0.25">
      <c r="A45" s="6" t="s">
        <v>64</v>
      </c>
      <c r="B45" s="7" t="s">
        <v>23</v>
      </c>
      <c r="C45" s="8" t="s">
        <v>24</v>
      </c>
      <c r="D45" s="6">
        <v>167</v>
      </c>
      <c r="E45" s="9">
        <v>8609540</v>
      </c>
      <c r="F45" s="9">
        <v>8609540</v>
      </c>
      <c r="G45" s="9">
        <v>0</v>
      </c>
      <c r="H45" s="9">
        <v>1046742</v>
      </c>
      <c r="I45" s="9">
        <v>122134</v>
      </c>
      <c r="J45" s="9">
        <v>924608</v>
      </c>
      <c r="K45" s="13">
        <v>-924608</v>
      </c>
    </row>
    <row r="46" spans="1:11" s="7" customFormat="1" ht="15" outlineLevel="2" x14ac:dyDescent="0.25">
      <c r="A46" s="6" t="s">
        <v>64</v>
      </c>
      <c r="B46" s="7" t="s">
        <v>37</v>
      </c>
      <c r="C46" s="8" t="s">
        <v>38</v>
      </c>
      <c r="D46" s="6">
        <v>187</v>
      </c>
      <c r="E46" s="9">
        <v>7051221</v>
      </c>
      <c r="F46" s="9">
        <v>0</v>
      </c>
      <c r="G46" s="9">
        <v>7051221</v>
      </c>
      <c r="H46" s="9">
        <v>0</v>
      </c>
      <c r="I46" s="9">
        <v>0</v>
      </c>
      <c r="J46" s="9">
        <v>0</v>
      </c>
      <c r="K46" s="13">
        <v>7051221</v>
      </c>
    </row>
    <row r="47" spans="1:11" s="7" customFormat="1" ht="15" outlineLevel="2" x14ac:dyDescent="0.25">
      <c r="A47" s="6" t="s">
        <v>64</v>
      </c>
      <c r="B47" s="7" t="s">
        <v>39</v>
      </c>
      <c r="C47" s="8" t="s">
        <v>40</v>
      </c>
      <c r="D47" s="6">
        <v>375</v>
      </c>
      <c r="E47" s="9">
        <v>10063374</v>
      </c>
      <c r="F47" s="9">
        <v>10063374</v>
      </c>
      <c r="G47" s="9">
        <v>0</v>
      </c>
      <c r="H47" s="9">
        <v>1334428</v>
      </c>
      <c r="I47" s="9">
        <v>995844</v>
      </c>
      <c r="J47" s="9">
        <v>338584</v>
      </c>
      <c r="K47" s="13">
        <v>-338584</v>
      </c>
    </row>
    <row r="48" spans="1:11" s="7" customFormat="1" ht="15" outlineLevel="2" x14ac:dyDescent="0.25">
      <c r="A48" s="6" t="s">
        <v>64</v>
      </c>
      <c r="B48" s="7" t="s">
        <v>43</v>
      </c>
      <c r="C48" s="8" t="s">
        <v>44</v>
      </c>
      <c r="D48" s="6">
        <v>175</v>
      </c>
      <c r="E48" s="9">
        <v>14321387</v>
      </c>
      <c r="F48" s="9">
        <v>14321387</v>
      </c>
      <c r="G48" s="9">
        <v>0</v>
      </c>
      <c r="H48" s="9">
        <v>92887</v>
      </c>
      <c r="I48" s="9">
        <v>30161</v>
      </c>
      <c r="J48" s="9">
        <v>62726</v>
      </c>
      <c r="K48" s="13">
        <v>-62726</v>
      </c>
    </row>
    <row r="49" spans="1:11" s="7" customFormat="1" outlineLevel="1" x14ac:dyDescent="0.3">
      <c r="A49" s="10" t="s">
        <v>65</v>
      </c>
      <c r="B49" s="10"/>
      <c r="C49" s="10"/>
      <c r="D49" s="10"/>
      <c r="E49" s="11">
        <f t="shared" ref="E49:K49" si="4">SUBTOTAL(9,E44:E48)</f>
        <v>42613770</v>
      </c>
      <c r="F49" s="11">
        <f t="shared" si="4"/>
        <v>35562549</v>
      </c>
      <c r="G49" s="11">
        <f t="shared" si="4"/>
        <v>7051221</v>
      </c>
      <c r="H49" s="11">
        <f t="shared" si="4"/>
        <v>12708750</v>
      </c>
      <c r="I49" s="11">
        <f t="shared" si="4"/>
        <v>10064327</v>
      </c>
      <c r="J49" s="11">
        <f t="shared" si="4"/>
        <v>2644423</v>
      </c>
      <c r="K49" s="12">
        <f t="shared" si="4"/>
        <v>4406798</v>
      </c>
    </row>
    <row r="50" spans="1:11" s="7" customFormat="1" ht="15" outlineLevel="2" x14ac:dyDescent="0.25">
      <c r="A50" s="6" t="s">
        <v>66</v>
      </c>
      <c r="B50" s="7" t="s">
        <v>55</v>
      </c>
      <c r="C50" s="8" t="s">
        <v>56</v>
      </c>
      <c r="D50" s="6">
        <v>13</v>
      </c>
      <c r="E50" s="9">
        <v>2712221</v>
      </c>
      <c r="F50" s="9">
        <v>2712221</v>
      </c>
      <c r="G50" s="9">
        <v>0</v>
      </c>
      <c r="H50" s="9">
        <v>10168706</v>
      </c>
      <c r="I50" s="9">
        <v>9533299</v>
      </c>
      <c r="J50" s="9">
        <v>635407</v>
      </c>
      <c r="K50" s="13">
        <v>-635407</v>
      </c>
    </row>
    <row r="51" spans="1:11" s="7" customFormat="1" ht="15" outlineLevel="2" x14ac:dyDescent="0.25">
      <c r="A51" s="6" t="s">
        <v>66</v>
      </c>
      <c r="B51" s="7" t="s">
        <v>23</v>
      </c>
      <c r="C51" s="8" t="s">
        <v>24</v>
      </c>
      <c r="D51" s="6">
        <v>167</v>
      </c>
      <c r="E51" s="9">
        <v>9244066</v>
      </c>
      <c r="F51" s="9">
        <v>9244066</v>
      </c>
      <c r="G51" s="9">
        <v>0</v>
      </c>
      <c r="H51" s="9">
        <v>406057</v>
      </c>
      <c r="I51" s="9">
        <v>345810</v>
      </c>
      <c r="J51" s="9">
        <v>60247</v>
      </c>
      <c r="K51" s="13">
        <v>-60247</v>
      </c>
    </row>
    <row r="52" spans="1:11" s="7" customFormat="1" ht="15" outlineLevel="2" x14ac:dyDescent="0.25">
      <c r="A52" s="6" t="s">
        <v>66</v>
      </c>
      <c r="B52" s="7" t="s">
        <v>37</v>
      </c>
      <c r="C52" s="8" t="s">
        <v>38</v>
      </c>
      <c r="D52" s="6">
        <v>187</v>
      </c>
      <c r="E52" s="9">
        <v>6705629</v>
      </c>
      <c r="F52" s="9">
        <v>0</v>
      </c>
      <c r="G52" s="9">
        <v>6705629</v>
      </c>
      <c r="H52" s="9">
        <v>0</v>
      </c>
      <c r="I52" s="9">
        <v>0</v>
      </c>
      <c r="J52" s="9">
        <v>0</v>
      </c>
      <c r="K52" s="13">
        <v>6705629</v>
      </c>
    </row>
    <row r="53" spans="1:11" s="7" customFormat="1" ht="15" outlineLevel="2" x14ac:dyDescent="0.25">
      <c r="A53" s="6" t="s">
        <v>66</v>
      </c>
      <c r="B53" s="7" t="s">
        <v>39</v>
      </c>
      <c r="C53" s="8" t="s">
        <v>40</v>
      </c>
      <c r="D53" s="6">
        <v>375</v>
      </c>
      <c r="E53" s="9">
        <v>12124648</v>
      </c>
      <c r="F53" s="9">
        <v>12124648</v>
      </c>
      <c r="G53" s="9">
        <v>0</v>
      </c>
      <c r="H53" s="9">
        <v>1121898</v>
      </c>
      <c r="I53" s="9">
        <v>1038743</v>
      </c>
      <c r="J53" s="9">
        <v>83155</v>
      </c>
      <c r="K53" s="13">
        <v>-83155</v>
      </c>
    </row>
    <row r="54" spans="1:11" s="7" customFormat="1" ht="15" outlineLevel="2" x14ac:dyDescent="0.25">
      <c r="A54" s="6" t="s">
        <v>66</v>
      </c>
      <c r="B54" s="7" t="s">
        <v>43</v>
      </c>
      <c r="C54" s="8" t="s">
        <v>44</v>
      </c>
      <c r="D54" s="6">
        <v>175</v>
      </c>
      <c r="E54" s="9">
        <v>13498596</v>
      </c>
      <c r="F54" s="9">
        <v>13498596</v>
      </c>
      <c r="G54" s="9">
        <v>0</v>
      </c>
      <c r="H54" s="9">
        <v>377876</v>
      </c>
      <c r="I54" s="9">
        <v>47939</v>
      </c>
      <c r="J54" s="9">
        <v>329937</v>
      </c>
      <c r="K54" s="13">
        <v>-329937</v>
      </c>
    </row>
    <row r="55" spans="1:11" s="7" customFormat="1" outlineLevel="1" x14ac:dyDescent="0.3">
      <c r="A55" s="10" t="s">
        <v>67</v>
      </c>
      <c r="B55" s="10"/>
      <c r="C55" s="10"/>
      <c r="D55" s="10"/>
      <c r="E55" s="11">
        <f t="shared" ref="E55:K55" si="5">SUBTOTAL(9,E50:E54)</f>
        <v>44285160</v>
      </c>
      <c r="F55" s="11">
        <f t="shared" si="5"/>
        <v>37579531</v>
      </c>
      <c r="G55" s="11">
        <f t="shared" si="5"/>
        <v>6705629</v>
      </c>
      <c r="H55" s="11">
        <f t="shared" si="5"/>
        <v>12074537</v>
      </c>
      <c r="I55" s="11">
        <f t="shared" si="5"/>
        <v>10965791</v>
      </c>
      <c r="J55" s="11">
        <f t="shared" si="5"/>
        <v>1108746</v>
      </c>
      <c r="K55" s="12">
        <f t="shared" si="5"/>
        <v>5596883</v>
      </c>
    </row>
    <row r="56" spans="1:11" s="7" customFormat="1" ht="15" outlineLevel="2" x14ac:dyDescent="0.25">
      <c r="A56" s="6" t="s">
        <v>68</v>
      </c>
      <c r="B56" s="7" t="s">
        <v>55</v>
      </c>
      <c r="C56" s="8" t="s">
        <v>56</v>
      </c>
      <c r="D56" s="6">
        <v>13</v>
      </c>
      <c r="E56" s="9">
        <v>5421672</v>
      </c>
      <c r="F56" s="9">
        <v>5421672</v>
      </c>
      <c r="G56" s="9">
        <v>0</v>
      </c>
      <c r="H56" s="9">
        <v>7135063</v>
      </c>
      <c r="I56" s="9">
        <v>6907071</v>
      </c>
      <c r="J56" s="9">
        <v>227992</v>
      </c>
      <c r="K56" s="13">
        <v>-227992</v>
      </c>
    </row>
    <row r="57" spans="1:11" s="7" customFormat="1" ht="15" outlineLevel="2" x14ac:dyDescent="0.25">
      <c r="A57" s="6" t="s">
        <v>68</v>
      </c>
      <c r="B57" s="7" t="s">
        <v>37</v>
      </c>
      <c r="C57" s="8" t="s">
        <v>38</v>
      </c>
      <c r="D57" s="6">
        <v>187</v>
      </c>
      <c r="E57" s="9">
        <v>7056213</v>
      </c>
      <c r="F57" s="9">
        <v>0</v>
      </c>
      <c r="G57" s="9">
        <v>7056213</v>
      </c>
      <c r="H57" s="9">
        <v>0</v>
      </c>
      <c r="I57" s="9">
        <v>0</v>
      </c>
      <c r="J57" s="9">
        <v>0</v>
      </c>
      <c r="K57" s="13">
        <v>7056213</v>
      </c>
    </row>
    <row r="58" spans="1:11" s="7" customFormat="1" ht="15" outlineLevel="2" x14ac:dyDescent="0.25">
      <c r="A58" s="6" t="s">
        <v>68</v>
      </c>
      <c r="B58" s="7" t="s">
        <v>69</v>
      </c>
      <c r="C58" s="8" t="s">
        <v>44</v>
      </c>
      <c r="D58" s="6">
        <v>376</v>
      </c>
      <c r="E58" s="9">
        <v>9547810</v>
      </c>
      <c r="F58" s="9">
        <v>0</v>
      </c>
      <c r="G58" s="9">
        <v>9547810</v>
      </c>
      <c r="H58" s="9">
        <v>0</v>
      </c>
      <c r="I58" s="9">
        <v>0</v>
      </c>
      <c r="J58" s="9">
        <v>0</v>
      </c>
      <c r="K58" s="13">
        <v>9547810</v>
      </c>
    </row>
    <row r="59" spans="1:11" s="7" customFormat="1" outlineLevel="1" x14ac:dyDescent="0.3">
      <c r="A59" s="10" t="s">
        <v>70</v>
      </c>
      <c r="B59" s="10"/>
      <c r="C59" s="10"/>
      <c r="D59" s="10"/>
      <c r="E59" s="11">
        <f t="shared" ref="E59:K59" si="6">SUBTOTAL(9,E56:E58)</f>
        <v>22025695</v>
      </c>
      <c r="F59" s="11">
        <f t="shared" si="6"/>
        <v>5421672</v>
      </c>
      <c r="G59" s="11">
        <f t="shared" si="6"/>
        <v>16604023</v>
      </c>
      <c r="H59" s="11">
        <f t="shared" si="6"/>
        <v>7135063</v>
      </c>
      <c r="I59" s="11">
        <f t="shared" si="6"/>
        <v>6907071</v>
      </c>
      <c r="J59" s="11">
        <f t="shared" si="6"/>
        <v>227992</v>
      </c>
      <c r="K59" s="12">
        <f t="shared" si="6"/>
        <v>16376031</v>
      </c>
    </row>
    <row r="60" spans="1:11" s="7" customFormat="1" ht="15" outlineLevel="2" x14ac:dyDescent="0.25">
      <c r="A60" s="6" t="s">
        <v>71</v>
      </c>
      <c r="B60" s="7" t="s">
        <v>25</v>
      </c>
      <c r="C60" s="8" t="s">
        <v>26</v>
      </c>
      <c r="D60" s="6">
        <v>274</v>
      </c>
      <c r="E60" s="9">
        <v>2188022</v>
      </c>
      <c r="F60" s="9">
        <v>2188022</v>
      </c>
      <c r="G60" s="9">
        <v>0</v>
      </c>
      <c r="H60" s="9">
        <v>1211</v>
      </c>
      <c r="I60" s="9">
        <v>711</v>
      </c>
      <c r="J60" s="9">
        <v>500</v>
      </c>
      <c r="K60" s="13">
        <v>-500</v>
      </c>
    </row>
    <row r="61" spans="1:11" s="7" customFormat="1" ht="15" outlineLevel="2" x14ac:dyDescent="0.25">
      <c r="A61" s="6" t="s">
        <v>71</v>
      </c>
      <c r="B61" s="7" t="s">
        <v>37</v>
      </c>
      <c r="C61" s="8" t="s">
        <v>38</v>
      </c>
      <c r="D61" s="6">
        <v>187</v>
      </c>
      <c r="E61" s="9">
        <v>6167307</v>
      </c>
      <c r="F61" s="9">
        <v>0</v>
      </c>
      <c r="G61" s="9">
        <v>6167307</v>
      </c>
      <c r="H61" s="9">
        <v>0</v>
      </c>
      <c r="I61" s="9">
        <v>0</v>
      </c>
      <c r="J61" s="9">
        <v>0</v>
      </c>
      <c r="K61" s="13">
        <v>6167307</v>
      </c>
    </row>
    <row r="62" spans="1:11" s="7" customFormat="1" ht="15" customHeight="1" outlineLevel="2" x14ac:dyDescent="0.25">
      <c r="A62" s="6" t="s">
        <v>71</v>
      </c>
      <c r="B62" s="7" t="s">
        <v>69</v>
      </c>
      <c r="C62" s="8" t="s">
        <v>44</v>
      </c>
      <c r="D62" s="6">
        <v>376</v>
      </c>
      <c r="E62" s="9">
        <v>8374074</v>
      </c>
      <c r="F62" s="9">
        <v>0</v>
      </c>
      <c r="G62" s="9">
        <v>8374074</v>
      </c>
      <c r="H62" s="9">
        <v>0</v>
      </c>
      <c r="I62" s="9">
        <v>0</v>
      </c>
      <c r="J62" s="9">
        <v>0</v>
      </c>
      <c r="K62" s="13">
        <v>8374074</v>
      </c>
    </row>
    <row r="63" spans="1:11" s="7" customFormat="1" outlineLevel="1" x14ac:dyDescent="0.3">
      <c r="A63" s="10" t="s">
        <v>72</v>
      </c>
      <c r="B63" s="10"/>
      <c r="C63" s="10"/>
      <c r="D63" s="10"/>
      <c r="E63" s="11">
        <f t="shared" ref="E63:K63" si="7">SUBTOTAL(9,E60:E62)</f>
        <v>16729403</v>
      </c>
      <c r="F63" s="11">
        <f t="shared" si="7"/>
        <v>2188022</v>
      </c>
      <c r="G63" s="11">
        <f t="shared" si="7"/>
        <v>14541381</v>
      </c>
      <c r="H63" s="11">
        <f t="shared" si="7"/>
        <v>1211</v>
      </c>
      <c r="I63" s="11">
        <f t="shared" si="7"/>
        <v>711</v>
      </c>
      <c r="J63" s="11">
        <f t="shared" si="7"/>
        <v>500</v>
      </c>
      <c r="K63" s="12">
        <f t="shared" si="7"/>
        <v>14540881</v>
      </c>
    </row>
    <row r="64" spans="1:11" s="7" customFormat="1" ht="15" outlineLevel="2" x14ac:dyDescent="0.25">
      <c r="A64" s="6" t="s">
        <v>73</v>
      </c>
      <c r="B64" s="7" t="s">
        <v>57</v>
      </c>
      <c r="C64" s="8" t="s">
        <v>58</v>
      </c>
      <c r="D64" s="6">
        <v>371</v>
      </c>
      <c r="E64" s="9">
        <v>298477</v>
      </c>
      <c r="F64" s="9">
        <v>298477</v>
      </c>
      <c r="G64" s="9">
        <v>0</v>
      </c>
      <c r="H64" s="9">
        <v>233747</v>
      </c>
      <c r="I64" s="9">
        <v>0</v>
      </c>
      <c r="J64" s="9">
        <v>233747</v>
      </c>
      <c r="K64" s="13">
        <v>-233747</v>
      </c>
    </row>
    <row r="65" spans="1:11" s="7" customFormat="1" ht="15" outlineLevel="2" x14ac:dyDescent="0.25">
      <c r="A65" s="6" t="s">
        <v>73</v>
      </c>
      <c r="B65" s="7" t="s">
        <v>37</v>
      </c>
      <c r="C65" s="8" t="s">
        <v>38</v>
      </c>
      <c r="D65" s="6">
        <v>187</v>
      </c>
      <c r="E65" s="9">
        <v>6781918</v>
      </c>
      <c r="F65" s="9">
        <v>0</v>
      </c>
      <c r="G65" s="9">
        <v>6781918</v>
      </c>
      <c r="H65" s="9">
        <v>0</v>
      </c>
      <c r="I65" s="9">
        <v>0</v>
      </c>
      <c r="J65" s="9">
        <v>0</v>
      </c>
      <c r="K65" s="13">
        <v>6781918</v>
      </c>
    </row>
    <row r="66" spans="1:11" s="7" customFormat="1" ht="15" outlineLevel="2" x14ac:dyDescent="0.25">
      <c r="A66" s="6" t="s">
        <v>73</v>
      </c>
      <c r="B66" s="7" t="s">
        <v>69</v>
      </c>
      <c r="C66" s="8" t="s">
        <v>44</v>
      </c>
      <c r="D66" s="6">
        <v>376</v>
      </c>
      <c r="E66" s="9">
        <v>8390313</v>
      </c>
      <c r="F66" s="9">
        <v>0</v>
      </c>
      <c r="G66" s="9">
        <v>8390313</v>
      </c>
      <c r="H66" s="9">
        <v>0</v>
      </c>
      <c r="I66" s="9">
        <v>0</v>
      </c>
      <c r="J66" s="9">
        <v>0</v>
      </c>
      <c r="K66" s="13">
        <v>8390313</v>
      </c>
    </row>
    <row r="67" spans="1:11" s="7" customFormat="1" outlineLevel="1" x14ac:dyDescent="0.3">
      <c r="A67" s="10" t="s">
        <v>74</v>
      </c>
      <c r="B67" s="10"/>
      <c r="C67" s="10"/>
      <c r="D67" s="10"/>
      <c r="E67" s="11">
        <f t="shared" ref="E67:K67" si="8">SUBTOTAL(9,E64:E66)</f>
        <v>15470708</v>
      </c>
      <c r="F67" s="11">
        <f t="shared" si="8"/>
        <v>298477</v>
      </c>
      <c r="G67" s="11">
        <f t="shared" si="8"/>
        <v>15172231</v>
      </c>
      <c r="H67" s="11">
        <f t="shared" si="8"/>
        <v>233747</v>
      </c>
      <c r="I67" s="11">
        <f t="shared" si="8"/>
        <v>0</v>
      </c>
      <c r="J67" s="11">
        <f t="shared" si="8"/>
        <v>233747</v>
      </c>
      <c r="K67" s="12">
        <f t="shared" si="8"/>
        <v>14938484</v>
      </c>
    </row>
    <row r="68" spans="1:11" s="7" customFormat="1" ht="15" outlineLevel="2" x14ac:dyDescent="0.25">
      <c r="A68" s="6" t="s">
        <v>75</v>
      </c>
      <c r="B68" s="7" t="s">
        <v>37</v>
      </c>
      <c r="C68" s="8" t="s">
        <v>38</v>
      </c>
      <c r="D68" s="6">
        <v>187</v>
      </c>
      <c r="E68" s="9">
        <v>6118565</v>
      </c>
      <c r="F68" s="9">
        <v>0</v>
      </c>
      <c r="G68" s="9">
        <v>6118565</v>
      </c>
      <c r="H68" s="9">
        <v>0</v>
      </c>
      <c r="I68" s="9">
        <v>0</v>
      </c>
      <c r="J68" s="9">
        <v>0</v>
      </c>
      <c r="K68" s="13">
        <v>6118565</v>
      </c>
    </row>
    <row r="69" spans="1:11" s="7" customFormat="1" ht="15" outlineLevel="2" x14ac:dyDescent="0.25">
      <c r="A69" s="6" t="s">
        <v>75</v>
      </c>
      <c r="B69" s="7" t="s">
        <v>69</v>
      </c>
      <c r="C69" s="8" t="s">
        <v>44</v>
      </c>
      <c r="D69" s="6">
        <v>376</v>
      </c>
      <c r="E69" s="9">
        <v>7879589</v>
      </c>
      <c r="F69" s="9">
        <v>0</v>
      </c>
      <c r="G69" s="9">
        <v>7879589</v>
      </c>
      <c r="H69" s="9">
        <v>0</v>
      </c>
      <c r="I69" s="9">
        <v>0</v>
      </c>
      <c r="J69" s="9">
        <v>0</v>
      </c>
      <c r="K69" s="13">
        <v>7879589</v>
      </c>
    </row>
    <row r="70" spans="1:11" s="7" customFormat="1" outlineLevel="1" x14ac:dyDescent="0.3">
      <c r="A70" s="10" t="s">
        <v>76</v>
      </c>
      <c r="B70" s="10"/>
      <c r="C70" s="10"/>
      <c r="D70" s="10"/>
      <c r="E70" s="11">
        <f t="shared" ref="E70:K70" si="9">SUBTOTAL(9,E68:E69)</f>
        <v>13998154</v>
      </c>
      <c r="F70" s="11">
        <f t="shared" si="9"/>
        <v>0</v>
      </c>
      <c r="G70" s="11">
        <f t="shared" si="9"/>
        <v>13998154</v>
      </c>
      <c r="H70" s="11">
        <f t="shared" si="9"/>
        <v>0</v>
      </c>
      <c r="I70" s="11">
        <f t="shared" si="9"/>
        <v>0</v>
      </c>
      <c r="J70" s="11">
        <f t="shared" si="9"/>
        <v>0</v>
      </c>
      <c r="K70" s="12">
        <f t="shared" si="9"/>
        <v>13998154</v>
      </c>
    </row>
    <row r="71" spans="1:11" s="7" customFormat="1" ht="15" outlineLevel="2" x14ac:dyDescent="0.25">
      <c r="A71" s="6" t="s">
        <v>77</v>
      </c>
      <c r="B71" s="7" t="s">
        <v>23</v>
      </c>
      <c r="C71" s="8" t="s">
        <v>24</v>
      </c>
      <c r="D71" s="6">
        <v>167</v>
      </c>
      <c r="E71" s="9">
        <v>7825991</v>
      </c>
      <c r="F71" s="9">
        <v>7825991</v>
      </c>
      <c r="G71" s="9">
        <v>0</v>
      </c>
      <c r="H71" s="9">
        <v>132637</v>
      </c>
      <c r="I71" s="9">
        <v>98973</v>
      </c>
      <c r="J71" s="9">
        <v>33664</v>
      </c>
      <c r="K71" s="13">
        <v>-33664</v>
      </c>
    </row>
    <row r="72" spans="1:11" s="7" customFormat="1" ht="15.75" customHeight="1" outlineLevel="2" x14ac:dyDescent="0.25">
      <c r="A72" s="6" t="s">
        <v>77</v>
      </c>
      <c r="B72" s="7" t="s">
        <v>37</v>
      </c>
      <c r="C72" s="8" t="s">
        <v>38</v>
      </c>
      <c r="D72" s="6">
        <v>187</v>
      </c>
      <c r="E72" s="9">
        <v>6014556</v>
      </c>
      <c r="F72" s="9">
        <v>0</v>
      </c>
      <c r="G72" s="9">
        <v>6014556</v>
      </c>
      <c r="H72" s="9">
        <v>0</v>
      </c>
      <c r="I72" s="9">
        <v>0</v>
      </c>
      <c r="J72" s="9">
        <v>0</v>
      </c>
      <c r="K72" s="13">
        <v>6014556</v>
      </c>
    </row>
    <row r="73" spans="1:11" s="7" customFormat="1" ht="15" outlineLevel="2" x14ac:dyDescent="0.25">
      <c r="A73" s="6" t="s">
        <v>77</v>
      </c>
      <c r="B73" s="7" t="s">
        <v>69</v>
      </c>
      <c r="C73" s="8" t="s">
        <v>44</v>
      </c>
      <c r="D73" s="6">
        <v>376</v>
      </c>
      <c r="E73" s="9">
        <v>9713457</v>
      </c>
      <c r="F73" s="9">
        <v>0</v>
      </c>
      <c r="G73" s="9">
        <v>9713457</v>
      </c>
      <c r="H73" s="9">
        <v>0</v>
      </c>
      <c r="I73" s="9">
        <v>0</v>
      </c>
      <c r="J73" s="9">
        <v>0</v>
      </c>
      <c r="K73" s="13">
        <v>9713457</v>
      </c>
    </row>
    <row r="74" spans="1:11" s="7" customFormat="1" outlineLevel="1" x14ac:dyDescent="0.3">
      <c r="A74" s="10" t="s">
        <v>78</v>
      </c>
      <c r="B74" s="10"/>
      <c r="C74" s="10"/>
      <c r="D74" s="10"/>
      <c r="E74" s="11">
        <f t="shared" ref="E74:K74" si="10">SUBTOTAL(9,E71:E73)</f>
        <v>23554004</v>
      </c>
      <c r="F74" s="11">
        <f t="shared" si="10"/>
        <v>7825991</v>
      </c>
      <c r="G74" s="11">
        <f t="shared" si="10"/>
        <v>15728013</v>
      </c>
      <c r="H74" s="11">
        <f t="shared" si="10"/>
        <v>132637</v>
      </c>
      <c r="I74" s="11">
        <f t="shared" si="10"/>
        <v>98973</v>
      </c>
      <c r="J74" s="11">
        <f t="shared" si="10"/>
        <v>33664</v>
      </c>
      <c r="K74" s="12">
        <f t="shared" si="10"/>
        <v>15694349</v>
      </c>
    </row>
    <row r="75" spans="1:11" s="7" customFormat="1" ht="0.75" customHeight="1" outlineLevel="2" x14ac:dyDescent="0.25">
      <c r="A75" s="6" t="s">
        <v>79</v>
      </c>
      <c r="B75" s="7" t="s">
        <v>80</v>
      </c>
      <c r="C75" s="8" t="s">
        <v>38</v>
      </c>
      <c r="D75" s="6">
        <v>187</v>
      </c>
      <c r="E75" s="9">
        <v>5461966</v>
      </c>
      <c r="F75" s="9">
        <v>0</v>
      </c>
      <c r="G75" s="9">
        <v>5461966</v>
      </c>
      <c r="H75" s="9">
        <v>0</v>
      </c>
      <c r="I75" s="9">
        <v>0</v>
      </c>
      <c r="J75" s="9">
        <v>0</v>
      </c>
      <c r="K75" s="13">
        <v>5461966</v>
      </c>
    </row>
    <row r="76" spans="1:11" s="7" customFormat="1" ht="15" outlineLevel="2" x14ac:dyDescent="0.25">
      <c r="A76" s="6" t="s">
        <v>79</v>
      </c>
      <c r="B76" s="7" t="s">
        <v>69</v>
      </c>
      <c r="C76" s="8" t="s">
        <v>44</v>
      </c>
      <c r="D76" s="6">
        <v>376</v>
      </c>
      <c r="E76" s="9">
        <v>11851075</v>
      </c>
      <c r="F76" s="9">
        <v>7675229</v>
      </c>
      <c r="G76" s="9">
        <v>4175846</v>
      </c>
      <c r="H76" s="9">
        <v>0</v>
      </c>
      <c r="I76" s="9">
        <v>0</v>
      </c>
      <c r="J76" s="9">
        <v>0</v>
      </c>
      <c r="K76" s="13">
        <v>4175846</v>
      </c>
    </row>
    <row r="77" spans="1:11" s="7" customFormat="1" outlineLevel="1" x14ac:dyDescent="0.3">
      <c r="A77" s="10" t="s">
        <v>81</v>
      </c>
      <c r="B77" s="10"/>
      <c r="C77" s="10"/>
      <c r="D77" s="10"/>
      <c r="E77" s="11">
        <f t="shared" ref="E77:K77" si="11">SUBTOTAL(9,E75:E76)</f>
        <v>17313041</v>
      </c>
      <c r="F77" s="11">
        <f t="shared" si="11"/>
        <v>7675229</v>
      </c>
      <c r="G77" s="11">
        <f t="shared" si="11"/>
        <v>9637812</v>
      </c>
      <c r="H77" s="11">
        <f t="shared" si="11"/>
        <v>0</v>
      </c>
      <c r="I77" s="11">
        <f t="shared" si="11"/>
        <v>0</v>
      </c>
      <c r="J77" s="11">
        <f t="shared" si="11"/>
        <v>0</v>
      </c>
      <c r="K77" s="12">
        <f t="shared" si="11"/>
        <v>9637812</v>
      </c>
    </row>
    <row r="78" spans="1:11" s="7" customFormat="1" ht="15" outlineLevel="2" x14ac:dyDescent="0.25">
      <c r="A78" s="6" t="s">
        <v>82</v>
      </c>
      <c r="B78" s="7" t="s">
        <v>83</v>
      </c>
      <c r="C78" s="8" t="s">
        <v>84</v>
      </c>
      <c r="D78" s="6">
        <v>219</v>
      </c>
      <c r="E78" s="9">
        <v>14066200</v>
      </c>
      <c r="F78" s="9">
        <v>0</v>
      </c>
      <c r="G78" s="9">
        <v>14066200</v>
      </c>
      <c r="H78" s="9">
        <v>0</v>
      </c>
      <c r="I78" s="9">
        <v>0</v>
      </c>
      <c r="J78" s="9">
        <v>0</v>
      </c>
      <c r="K78" s="13">
        <v>14066200</v>
      </c>
    </row>
    <row r="79" spans="1:11" s="7" customFormat="1" ht="15" outlineLevel="2" x14ac:dyDescent="0.25">
      <c r="A79" s="6" t="s">
        <v>82</v>
      </c>
      <c r="B79" s="7" t="s">
        <v>37</v>
      </c>
      <c r="C79" s="8" t="s">
        <v>38</v>
      </c>
      <c r="D79" s="6">
        <v>187</v>
      </c>
      <c r="E79" s="9">
        <v>5760946</v>
      </c>
      <c r="F79" s="9">
        <v>0</v>
      </c>
      <c r="G79" s="9">
        <v>5760946</v>
      </c>
      <c r="H79" s="9">
        <v>0</v>
      </c>
      <c r="I79" s="9">
        <v>0</v>
      </c>
      <c r="J79" s="9">
        <v>0</v>
      </c>
      <c r="K79" s="13">
        <v>5760946</v>
      </c>
    </row>
    <row r="80" spans="1:11" s="7" customFormat="1" outlineLevel="1" x14ac:dyDescent="0.3">
      <c r="A80" s="10" t="s">
        <v>85</v>
      </c>
      <c r="B80" s="10"/>
      <c r="C80" s="10"/>
      <c r="D80" s="10"/>
      <c r="E80" s="11">
        <f t="shared" ref="E80:K80" si="12">SUBTOTAL(9,E78:E79)</f>
        <v>19827146</v>
      </c>
      <c r="F80" s="11">
        <f t="shared" si="12"/>
        <v>0</v>
      </c>
      <c r="G80" s="11">
        <f t="shared" si="12"/>
        <v>19827146</v>
      </c>
      <c r="H80" s="11">
        <f t="shared" si="12"/>
        <v>0</v>
      </c>
      <c r="I80" s="11">
        <f t="shared" si="12"/>
        <v>0</v>
      </c>
      <c r="J80" s="11">
        <f t="shared" si="12"/>
        <v>0</v>
      </c>
      <c r="K80" s="12">
        <f t="shared" si="12"/>
        <v>19827146</v>
      </c>
    </row>
    <row r="81" spans="1:11" s="7" customFormat="1" ht="15" outlineLevel="2" x14ac:dyDescent="0.25">
      <c r="A81" s="6" t="s">
        <v>86</v>
      </c>
      <c r="B81" s="7" t="s">
        <v>87</v>
      </c>
      <c r="C81" s="8" t="s">
        <v>88</v>
      </c>
      <c r="D81" s="6">
        <v>2</v>
      </c>
      <c r="E81" s="9">
        <v>24780791</v>
      </c>
      <c r="F81" s="9">
        <v>0</v>
      </c>
      <c r="G81" s="9">
        <v>24780791</v>
      </c>
      <c r="H81" s="9">
        <v>0</v>
      </c>
      <c r="I81" s="9">
        <v>0</v>
      </c>
      <c r="J81" s="9">
        <v>0</v>
      </c>
      <c r="K81" s="13">
        <v>24780791</v>
      </c>
    </row>
    <row r="82" spans="1:11" s="7" customFormat="1" ht="15" outlineLevel="2" x14ac:dyDescent="0.25">
      <c r="A82" s="6" t="s">
        <v>86</v>
      </c>
      <c r="B82" s="7" t="s">
        <v>89</v>
      </c>
      <c r="C82" s="8" t="s">
        <v>90</v>
      </c>
      <c r="D82" s="6">
        <v>248</v>
      </c>
      <c r="E82" s="9">
        <v>35138</v>
      </c>
      <c r="F82" s="9">
        <v>0</v>
      </c>
      <c r="G82" s="9">
        <v>35138</v>
      </c>
      <c r="H82" s="9">
        <v>0</v>
      </c>
      <c r="I82" s="9">
        <v>0</v>
      </c>
      <c r="J82" s="9">
        <v>0</v>
      </c>
      <c r="K82" s="13">
        <v>35138</v>
      </c>
    </row>
    <row r="83" spans="1:11" s="7" customFormat="1" ht="15" outlineLevel="2" x14ac:dyDescent="0.25">
      <c r="A83" s="6" t="s">
        <v>86</v>
      </c>
      <c r="B83" s="7" t="s">
        <v>91</v>
      </c>
      <c r="C83" s="8" t="s">
        <v>92</v>
      </c>
      <c r="D83" s="6">
        <v>353</v>
      </c>
      <c r="E83" s="9">
        <v>2060812</v>
      </c>
      <c r="F83" s="9">
        <v>2060812</v>
      </c>
      <c r="G83" s="9">
        <v>0</v>
      </c>
      <c r="H83" s="9">
        <v>11046</v>
      </c>
      <c r="I83" s="9">
        <v>0</v>
      </c>
      <c r="J83" s="9">
        <v>11046</v>
      </c>
      <c r="K83" s="13">
        <v>-11046</v>
      </c>
    </row>
    <row r="84" spans="1:11" s="7" customFormat="1" ht="15" outlineLevel="2" x14ac:dyDescent="0.25">
      <c r="A84" s="6" t="s">
        <v>86</v>
      </c>
      <c r="B84" s="7" t="s">
        <v>93</v>
      </c>
      <c r="C84" s="8" t="s">
        <v>94</v>
      </c>
      <c r="D84" s="6">
        <v>289</v>
      </c>
      <c r="E84" s="9">
        <v>15567</v>
      </c>
      <c r="F84" s="9">
        <v>0</v>
      </c>
      <c r="G84" s="9">
        <v>15567</v>
      </c>
      <c r="H84" s="9">
        <v>0</v>
      </c>
      <c r="I84" s="9">
        <v>0</v>
      </c>
      <c r="J84" s="9">
        <v>0</v>
      </c>
      <c r="K84" s="13">
        <v>15567</v>
      </c>
    </row>
    <row r="85" spans="1:11" s="7" customFormat="1" ht="15" outlineLevel="2" x14ac:dyDescent="0.25">
      <c r="A85" s="6" t="s">
        <v>86</v>
      </c>
      <c r="B85" s="7" t="s">
        <v>95</v>
      </c>
      <c r="C85" s="8" t="s">
        <v>96</v>
      </c>
      <c r="D85" s="6">
        <v>41</v>
      </c>
      <c r="E85" s="9">
        <v>1410809</v>
      </c>
      <c r="F85" s="9">
        <v>0</v>
      </c>
      <c r="G85" s="9">
        <v>1410809</v>
      </c>
      <c r="H85" s="9">
        <v>0</v>
      </c>
      <c r="I85" s="9">
        <v>0</v>
      </c>
      <c r="J85" s="9">
        <v>0</v>
      </c>
      <c r="K85" s="13">
        <v>1410809</v>
      </c>
    </row>
    <row r="86" spans="1:11" s="7" customFormat="1" ht="15" outlineLevel="2" x14ac:dyDescent="0.25">
      <c r="A86" s="6" t="s">
        <v>86</v>
      </c>
      <c r="B86" s="7" t="s">
        <v>83</v>
      </c>
      <c r="C86" s="8" t="s">
        <v>84</v>
      </c>
      <c r="D86" s="6">
        <v>219</v>
      </c>
      <c r="E86" s="9">
        <v>14636054</v>
      </c>
      <c r="F86" s="9">
        <v>0</v>
      </c>
      <c r="G86" s="9">
        <v>14636054</v>
      </c>
      <c r="H86" s="9">
        <v>0</v>
      </c>
      <c r="I86" s="9">
        <v>0</v>
      </c>
      <c r="J86" s="9">
        <v>0</v>
      </c>
      <c r="K86" s="13">
        <v>14636054</v>
      </c>
    </row>
    <row r="87" spans="1:11" s="7" customFormat="1" ht="15" outlineLevel="2" x14ac:dyDescent="0.25">
      <c r="A87" s="6" t="s">
        <v>86</v>
      </c>
      <c r="B87" s="7" t="s">
        <v>37</v>
      </c>
      <c r="C87" s="8" t="s">
        <v>38</v>
      </c>
      <c r="D87" s="6">
        <v>187</v>
      </c>
      <c r="E87" s="9">
        <v>6025129</v>
      </c>
      <c r="F87" s="9">
        <v>0</v>
      </c>
      <c r="G87" s="9">
        <v>6025129</v>
      </c>
      <c r="H87" s="9">
        <v>0</v>
      </c>
      <c r="I87" s="9">
        <v>0</v>
      </c>
      <c r="J87" s="9">
        <v>0</v>
      </c>
      <c r="K87" s="13">
        <v>6025129</v>
      </c>
    </row>
    <row r="88" spans="1:11" s="7" customFormat="1" ht="15" outlineLevel="2" x14ac:dyDescent="0.25">
      <c r="A88" s="6" t="s">
        <v>86</v>
      </c>
      <c r="B88" s="7" t="s">
        <v>97</v>
      </c>
      <c r="C88" s="8" t="s">
        <v>98</v>
      </c>
      <c r="D88" s="6">
        <v>56</v>
      </c>
      <c r="E88" s="9">
        <v>1275498</v>
      </c>
      <c r="F88" s="9">
        <v>0</v>
      </c>
      <c r="G88" s="9">
        <v>1275498</v>
      </c>
      <c r="H88" s="9">
        <v>0</v>
      </c>
      <c r="I88" s="9">
        <v>0</v>
      </c>
      <c r="J88" s="9">
        <v>0</v>
      </c>
      <c r="K88" s="13">
        <v>1275498</v>
      </c>
    </row>
    <row r="89" spans="1:11" s="7" customFormat="1" outlineLevel="1" x14ac:dyDescent="0.3">
      <c r="A89" s="10" t="s">
        <v>99</v>
      </c>
      <c r="B89" s="10"/>
      <c r="C89" s="10"/>
      <c r="D89" s="10"/>
      <c r="E89" s="11">
        <f t="shared" ref="E89:K89" si="13">SUBTOTAL(9,E81:E88)</f>
        <v>50239798</v>
      </c>
      <c r="F89" s="11">
        <f t="shared" si="13"/>
        <v>2060812</v>
      </c>
      <c r="G89" s="11">
        <f t="shared" si="13"/>
        <v>48178986</v>
      </c>
      <c r="H89" s="11">
        <f t="shared" si="13"/>
        <v>11046</v>
      </c>
      <c r="I89" s="11">
        <f t="shared" si="13"/>
        <v>0</v>
      </c>
      <c r="J89" s="11">
        <f t="shared" si="13"/>
        <v>11046</v>
      </c>
      <c r="K89" s="12">
        <f t="shared" si="13"/>
        <v>48167940</v>
      </c>
    </row>
    <row r="90" spans="1:11" s="7" customFormat="1" ht="15" outlineLevel="2" x14ac:dyDescent="0.25">
      <c r="A90" s="6" t="s">
        <v>100</v>
      </c>
      <c r="B90" s="7" t="s">
        <v>87</v>
      </c>
      <c r="C90" s="8" t="s">
        <v>88</v>
      </c>
      <c r="D90" s="6">
        <v>2</v>
      </c>
      <c r="E90" s="9">
        <v>24710823</v>
      </c>
      <c r="F90" s="9">
        <v>0</v>
      </c>
      <c r="G90" s="9">
        <v>24710823</v>
      </c>
      <c r="H90" s="9">
        <v>0</v>
      </c>
      <c r="I90" s="9">
        <v>0</v>
      </c>
      <c r="J90" s="9">
        <v>0</v>
      </c>
      <c r="K90" s="13">
        <v>24710823</v>
      </c>
    </row>
    <row r="91" spans="1:11" s="7" customFormat="1" ht="15" outlineLevel="2" x14ac:dyDescent="0.25">
      <c r="A91" s="6" t="s">
        <v>100</v>
      </c>
      <c r="B91" s="7" t="s">
        <v>89</v>
      </c>
      <c r="C91" s="8" t="s">
        <v>90</v>
      </c>
      <c r="D91" s="6">
        <v>248</v>
      </c>
      <c r="E91" s="9">
        <v>32562</v>
      </c>
      <c r="F91" s="9">
        <v>0</v>
      </c>
      <c r="G91" s="9">
        <v>32562</v>
      </c>
      <c r="H91" s="9">
        <v>0</v>
      </c>
      <c r="I91" s="9">
        <v>0</v>
      </c>
      <c r="J91" s="9">
        <v>0</v>
      </c>
      <c r="K91" s="13">
        <v>32562</v>
      </c>
    </row>
    <row r="92" spans="1:11" s="7" customFormat="1" ht="15" outlineLevel="2" x14ac:dyDescent="0.25">
      <c r="A92" s="6" t="s">
        <v>100</v>
      </c>
      <c r="B92" s="7" t="s">
        <v>101</v>
      </c>
      <c r="C92" s="8" t="s">
        <v>102</v>
      </c>
      <c r="D92" s="6">
        <v>213</v>
      </c>
      <c r="E92" s="9">
        <v>1542144</v>
      </c>
      <c r="F92" s="9">
        <v>0</v>
      </c>
      <c r="G92" s="9">
        <v>1542144</v>
      </c>
      <c r="H92" s="9">
        <v>0</v>
      </c>
      <c r="I92" s="9">
        <v>0</v>
      </c>
      <c r="J92" s="9">
        <v>0</v>
      </c>
      <c r="K92" s="13">
        <v>1542144</v>
      </c>
    </row>
    <row r="93" spans="1:11" s="7" customFormat="1" ht="15" outlineLevel="2" x14ac:dyDescent="0.25">
      <c r="A93" s="6" t="s">
        <v>100</v>
      </c>
      <c r="B93" s="7" t="s">
        <v>91</v>
      </c>
      <c r="C93" s="8" t="s">
        <v>92</v>
      </c>
      <c r="D93" s="6">
        <v>353</v>
      </c>
      <c r="E93" s="9">
        <v>1640194</v>
      </c>
      <c r="F93" s="9">
        <v>1640194</v>
      </c>
      <c r="G93" s="9">
        <v>0</v>
      </c>
      <c r="H93" s="9">
        <v>9444</v>
      </c>
      <c r="I93" s="9">
        <v>0</v>
      </c>
      <c r="J93" s="9">
        <v>9444</v>
      </c>
      <c r="K93" s="13">
        <v>-9444</v>
      </c>
    </row>
    <row r="94" spans="1:11" s="7" customFormat="1" ht="15" outlineLevel="2" x14ac:dyDescent="0.25">
      <c r="A94" s="6" t="s">
        <v>100</v>
      </c>
      <c r="B94" s="7" t="s">
        <v>103</v>
      </c>
      <c r="C94" s="8" t="s">
        <v>104</v>
      </c>
      <c r="D94" s="6">
        <v>67</v>
      </c>
      <c r="E94" s="9">
        <v>12927</v>
      </c>
      <c r="F94" s="9">
        <v>0</v>
      </c>
      <c r="G94" s="9">
        <v>12927</v>
      </c>
      <c r="H94" s="9">
        <v>0</v>
      </c>
      <c r="I94" s="9">
        <v>0</v>
      </c>
      <c r="J94" s="9">
        <v>0</v>
      </c>
      <c r="K94" s="13">
        <v>12927</v>
      </c>
    </row>
    <row r="95" spans="1:11" s="7" customFormat="1" ht="15" outlineLevel="2" x14ac:dyDescent="0.25">
      <c r="A95" s="6" t="s">
        <v>100</v>
      </c>
      <c r="B95" s="7" t="s">
        <v>105</v>
      </c>
      <c r="C95" s="8" t="s">
        <v>106</v>
      </c>
      <c r="D95" s="6">
        <v>88</v>
      </c>
      <c r="E95" s="9">
        <v>8996</v>
      </c>
      <c r="F95" s="9">
        <v>0</v>
      </c>
      <c r="G95" s="9">
        <v>8996</v>
      </c>
      <c r="H95" s="9">
        <v>0</v>
      </c>
      <c r="I95" s="9">
        <v>0</v>
      </c>
      <c r="J95" s="9">
        <v>0</v>
      </c>
      <c r="K95" s="13">
        <v>8996</v>
      </c>
    </row>
    <row r="96" spans="1:11" s="7" customFormat="1" ht="15" outlineLevel="2" x14ac:dyDescent="0.25">
      <c r="A96" s="6" t="s">
        <v>100</v>
      </c>
      <c r="B96" s="7" t="s">
        <v>107</v>
      </c>
      <c r="C96" s="8" t="s">
        <v>108</v>
      </c>
      <c r="D96" s="6">
        <v>158</v>
      </c>
      <c r="E96" s="9">
        <v>25577</v>
      </c>
      <c r="F96" s="9">
        <v>0</v>
      </c>
      <c r="G96" s="9">
        <v>25577</v>
      </c>
      <c r="H96" s="9">
        <v>0</v>
      </c>
      <c r="I96" s="9">
        <v>0</v>
      </c>
      <c r="J96" s="9">
        <v>0</v>
      </c>
      <c r="K96" s="13">
        <v>25577</v>
      </c>
    </row>
    <row r="97" spans="1:11" s="7" customFormat="1" ht="15" outlineLevel="2" x14ac:dyDescent="0.25">
      <c r="A97" s="6" t="s">
        <v>100</v>
      </c>
      <c r="B97" s="7" t="s">
        <v>109</v>
      </c>
      <c r="C97" s="8" t="s">
        <v>110</v>
      </c>
      <c r="D97" s="6">
        <v>87</v>
      </c>
      <c r="E97" s="9">
        <v>40390</v>
      </c>
      <c r="F97" s="9">
        <v>0</v>
      </c>
      <c r="G97" s="9">
        <v>40390</v>
      </c>
      <c r="H97" s="9">
        <v>0</v>
      </c>
      <c r="I97" s="9">
        <v>0</v>
      </c>
      <c r="J97" s="9">
        <v>0</v>
      </c>
      <c r="K97" s="13">
        <v>40390</v>
      </c>
    </row>
    <row r="98" spans="1:11" s="7" customFormat="1" ht="15" outlineLevel="2" x14ac:dyDescent="0.25">
      <c r="A98" s="6" t="s">
        <v>100</v>
      </c>
      <c r="B98" s="7" t="s">
        <v>93</v>
      </c>
      <c r="C98" s="8" t="s">
        <v>94</v>
      </c>
      <c r="D98" s="6">
        <v>289</v>
      </c>
      <c r="E98" s="9">
        <v>20569</v>
      </c>
      <c r="F98" s="9">
        <v>0</v>
      </c>
      <c r="G98" s="9">
        <v>20569</v>
      </c>
      <c r="H98" s="9">
        <v>0</v>
      </c>
      <c r="I98" s="9">
        <v>0</v>
      </c>
      <c r="J98" s="9">
        <v>0</v>
      </c>
      <c r="K98" s="13">
        <v>20569</v>
      </c>
    </row>
    <row r="99" spans="1:11" s="7" customFormat="1" ht="15" outlineLevel="2" x14ac:dyDescent="0.25">
      <c r="A99" s="6" t="s">
        <v>100</v>
      </c>
      <c r="B99" s="7" t="s">
        <v>111</v>
      </c>
      <c r="C99" s="8" t="s">
        <v>112</v>
      </c>
      <c r="D99" s="6">
        <v>300</v>
      </c>
      <c r="E99" s="9">
        <v>7017</v>
      </c>
      <c r="F99" s="9">
        <v>0</v>
      </c>
      <c r="G99" s="9">
        <v>7017</v>
      </c>
      <c r="H99" s="9">
        <v>0</v>
      </c>
      <c r="I99" s="9">
        <v>0</v>
      </c>
      <c r="J99" s="9">
        <v>0</v>
      </c>
      <c r="K99" s="13">
        <v>7017</v>
      </c>
    </row>
    <row r="100" spans="1:11" s="7" customFormat="1" ht="15" outlineLevel="2" x14ac:dyDescent="0.25">
      <c r="A100" s="6" t="s">
        <v>100</v>
      </c>
      <c r="B100" s="7" t="s">
        <v>95</v>
      </c>
      <c r="C100" s="8" t="s">
        <v>96</v>
      </c>
      <c r="D100" s="6">
        <v>41</v>
      </c>
      <c r="E100" s="9">
        <v>5475418</v>
      </c>
      <c r="F100" s="9">
        <v>0</v>
      </c>
      <c r="G100" s="9">
        <v>5475418</v>
      </c>
      <c r="H100" s="9">
        <v>0</v>
      </c>
      <c r="I100" s="9">
        <v>0</v>
      </c>
      <c r="J100" s="9">
        <v>0</v>
      </c>
      <c r="K100" s="13">
        <v>5475418</v>
      </c>
    </row>
    <row r="101" spans="1:11" s="7" customFormat="1" ht="15" outlineLevel="2" x14ac:dyDescent="0.25">
      <c r="A101" s="6" t="s">
        <v>100</v>
      </c>
      <c r="B101" s="7" t="s">
        <v>113</v>
      </c>
      <c r="C101" s="8" t="s">
        <v>114</v>
      </c>
      <c r="D101" s="6">
        <v>203</v>
      </c>
      <c r="E101" s="9">
        <v>219819</v>
      </c>
      <c r="F101" s="9">
        <v>0</v>
      </c>
      <c r="G101" s="9">
        <v>219819</v>
      </c>
      <c r="H101" s="9">
        <v>0</v>
      </c>
      <c r="I101" s="9">
        <v>0</v>
      </c>
      <c r="J101" s="9">
        <v>0</v>
      </c>
      <c r="K101" s="13">
        <v>219819</v>
      </c>
    </row>
    <row r="102" spans="1:11" s="7" customFormat="1" ht="15" outlineLevel="2" x14ac:dyDescent="0.25">
      <c r="A102" s="6" t="s">
        <v>100</v>
      </c>
      <c r="B102" s="7" t="s">
        <v>115</v>
      </c>
      <c r="C102" s="8" t="s">
        <v>116</v>
      </c>
      <c r="D102" s="6">
        <v>39</v>
      </c>
      <c r="E102" s="9">
        <v>3011</v>
      </c>
      <c r="F102" s="9">
        <v>0</v>
      </c>
      <c r="G102" s="9">
        <v>3011</v>
      </c>
      <c r="H102" s="9">
        <v>0</v>
      </c>
      <c r="I102" s="9">
        <v>0</v>
      </c>
      <c r="J102" s="9">
        <v>0</v>
      </c>
      <c r="K102" s="13">
        <v>3011</v>
      </c>
    </row>
    <row r="103" spans="1:11" s="7" customFormat="1" ht="15" outlineLevel="2" x14ac:dyDescent="0.25">
      <c r="A103" s="6" t="s">
        <v>100</v>
      </c>
      <c r="B103" s="7" t="s">
        <v>117</v>
      </c>
      <c r="C103" s="8" t="s">
        <v>118</v>
      </c>
      <c r="D103" s="6">
        <v>66</v>
      </c>
      <c r="E103" s="9">
        <v>1345</v>
      </c>
      <c r="F103" s="9">
        <v>0</v>
      </c>
      <c r="G103" s="9">
        <v>1345</v>
      </c>
      <c r="H103" s="9">
        <v>0</v>
      </c>
      <c r="I103" s="9">
        <v>0</v>
      </c>
      <c r="J103" s="9">
        <v>0</v>
      </c>
      <c r="K103" s="13">
        <v>1345</v>
      </c>
    </row>
    <row r="104" spans="1:11" s="7" customFormat="1" ht="15" outlineLevel="2" x14ac:dyDescent="0.25">
      <c r="A104" s="6" t="s">
        <v>100</v>
      </c>
      <c r="B104" s="7" t="s">
        <v>119</v>
      </c>
      <c r="C104" s="8" t="s">
        <v>120</v>
      </c>
      <c r="D104" s="6">
        <v>200</v>
      </c>
      <c r="E104" s="9">
        <v>120902</v>
      </c>
      <c r="F104" s="9">
        <v>0</v>
      </c>
      <c r="G104" s="9">
        <v>120902</v>
      </c>
      <c r="H104" s="9">
        <v>0</v>
      </c>
      <c r="I104" s="9">
        <v>0</v>
      </c>
      <c r="J104" s="9">
        <v>0</v>
      </c>
      <c r="K104" s="13">
        <v>120902</v>
      </c>
    </row>
    <row r="105" spans="1:11" s="7" customFormat="1" ht="15" outlineLevel="2" x14ac:dyDescent="0.25">
      <c r="A105" s="6" t="s">
        <v>100</v>
      </c>
      <c r="B105" s="7" t="s">
        <v>83</v>
      </c>
      <c r="C105" s="8" t="s">
        <v>84</v>
      </c>
      <c r="D105" s="6">
        <v>219</v>
      </c>
      <c r="E105" s="9">
        <v>15411645</v>
      </c>
      <c r="F105" s="9">
        <v>0</v>
      </c>
      <c r="G105" s="9">
        <v>15411645</v>
      </c>
      <c r="H105" s="9">
        <v>0</v>
      </c>
      <c r="I105" s="9">
        <v>0</v>
      </c>
      <c r="J105" s="9">
        <v>0</v>
      </c>
      <c r="K105" s="13">
        <v>15411645</v>
      </c>
    </row>
    <row r="106" spans="1:11" s="7" customFormat="1" ht="15" outlineLevel="2" x14ac:dyDescent="0.25">
      <c r="A106" s="6" t="s">
        <v>100</v>
      </c>
      <c r="B106" s="7" t="s">
        <v>121</v>
      </c>
      <c r="C106" s="8" t="s">
        <v>122</v>
      </c>
      <c r="D106" s="6">
        <v>122</v>
      </c>
      <c r="E106" s="9">
        <v>1466</v>
      </c>
      <c r="F106" s="9">
        <v>0</v>
      </c>
      <c r="G106" s="9">
        <v>1466</v>
      </c>
      <c r="H106" s="9">
        <v>0</v>
      </c>
      <c r="I106" s="9">
        <v>0</v>
      </c>
      <c r="J106" s="9">
        <v>0</v>
      </c>
      <c r="K106" s="13">
        <v>1466</v>
      </c>
    </row>
    <row r="107" spans="1:11" s="7" customFormat="1" ht="15" outlineLevel="2" x14ac:dyDescent="0.25">
      <c r="A107" s="6" t="s">
        <v>100</v>
      </c>
      <c r="B107" s="7" t="s">
        <v>37</v>
      </c>
      <c r="C107" s="8" t="s">
        <v>38</v>
      </c>
      <c r="D107" s="6">
        <v>187</v>
      </c>
      <c r="E107" s="9">
        <v>6503704</v>
      </c>
      <c r="F107" s="9">
        <v>0</v>
      </c>
      <c r="G107" s="9">
        <v>6503704</v>
      </c>
      <c r="H107" s="9">
        <v>0</v>
      </c>
      <c r="I107" s="9">
        <v>0</v>
      </c>
      <c r="J107" s="9">
        <v>0</v>
      </c>
      <c r="K107" s="13">
        <v>6503704</v>
      </c>
    </row>
    <row r="108" spans="1:11" s="7" customFormat="1" ht="15" outlineLevel="2" x14ac:dyDescent="0.25">
      <c r="A108" s="6" t="s">
        <v>100</v>
      </c>
      <c r="B108" s="7" t="s">
        <v>123</v>
      </c>
      <c r="C108" s="8" t="s">
        <v>124</v>
      </c>
      <c r="D108" s="6">
        <v>124</v>
      </c>
      <c r="E108" s="9">
        <v>47464</v>
      </c>
      <c r="F108" s="9">
        <v>0</v>
      </c>
      <c r="G108" s="9">
        <v>47464</v>
      </c>
      <c r="H108" s="9">
        <v>0</v>
      </c>
      <c r="I108" s="9">
        <v>0</v>
      </c>
      <c r="J108" s="9">
        <v>0</v>
      </c>
      <c r="K108" s="13">
        <v>47464</v>
      </c>
    </row>
    <row r="109" spans="1:11" s="7" customFormat="1" ht="15" outlineLevel="2" x14ac:dyDescent="0.25">
      <c r="A109" s="6" t="s">
        <v>100</v>
      </c>
      <c r="B109" s="7" t="s">
        <v>125</v>
      </c>
      <c r="C109" s="8" t="s">
        <v>126</v>
      </c>
      <c r="D109" s="6">
        <v>83</v>
      </c>
      <c r="E109" s="9">
        <v>1310491</v>
      </c>
      <c r="F109" s="9">
        <v>0</v>
      </c>
      <c r="G109" s="9">
        <v>1310491</v>
      </c>
      <c r="H109" s="9">
        <v>0</v>
      </c>
      <c r="I109" s="9">
        <v>0</v>
      </c>
      <c r="J109" s="9">
        <v>0</v>
      </c>
      <c r="K109" s="13">
        <v>1310491</v>
      </c>
    </row>
    <row r="110" spans="1:11" s="7" customFormat="1" ht="15" outlineLevel="2" x14ac:dyDescent="0.25">
      <c r="A110" s="6" t="s">
        <v>100</v>
      </c>
      <c r="B110" s="7" t="s">
        <v>127</v>
      </c>
      <c r="C110" s="8" t="s">
        <v>128</v>
      </c>
      <c r="D110" s="6">
        <v>215</v>
      </c>
      <c r="E110" s="9">
        <v>2177</v>
      </c>
      <c r="F110" s="9">
        <v>0</v>
      </c>
      <c r="G110" s="9">
        <v>2177</v>
      </c>
      <c r="H110" s="9">
        <v>0</v>
      </c>
      <c r="I110" s="9">
        <v>0</v>
      </c>
      <c r="J110" s="9">
        <v>0</v>
      </c>
      <c r="K110" s="13">
        <v>2177</v>
      </c>
    </row>
    <row r="111" spans="1:11" s="7" customFormat="1" ht="15" outlineLevel="2" x14ac:dyDescent="0.25">
      <c r="A111" s="6" t="s">
        <v>100</v>
      </c>
      <c r="B111" s="7" t="s">
        <v>129</v>
      </c>
      <c r="C111" s="8" t="s">
        <v>130</v>
      </c>
      <c r="D111" s="6">
        <v>279</v>
      </c>
      <c r="E111" s="9">
        <v>7804</v>
      </c>
      <c r="F111" s="9">
        <v>0</v>
      </c>
      <c r="G111" s="9">
        <v>7804</v>
      </c>
      <c r="H111" s="9">
        <v>0</v>
      </c>
      <c r="I111" s="9">
        <v>0</v>
      </c>
      <c r="J111" s="9">
        <v>0</v>
      </c>
      <c r="K111" s="13">
        <v>7804</v>
      </c>
    </row>
    <row r="112" spans="1:11" s="7" customFormat="1" ht="15" outlineLevel="2" x14ac:dyDescent="0.25">
      <c r="A112" s="6" t="s">
        <v>100</v>
      </c>
      <c r="B112" s="7" t="s">
        <v>131</v>
      </c>
      <c r="C112" s="8" t="s">
        <v>132</v>
      </c>
      <c r="D112" s="6">
        <v>73</v>
      </c>
      <c r="E112" s="9">
        <v>48090</v>
      </c>
      <c r="F112" s="9">
        <v>0</v>
      </c>
      <c r="G112" s="9">
        <v>48090</v>
      </c>
      <c r="H112" s="9">
        <v>0</v>
      </c>
      <c r="I112" s="9">
        <v>0</v>
      </c>
      <c r="J112" s="9">
        <v>0</v>
      </c>
      <c r="K112" s="13">
        <v>48090</v>
      </c>
    </row>
    <row r="113" spans="1:11" s="7" customFormat="1" ht="15" outlineLevel="2" x14ac:dyDescent="0.25">
      <c r="A113" s="6" t="s">
        <v>100</v>
      </c>
      <c r="B113" s="7" t="s">
        <v>133</v>
      </c>
      <c r="C113" s="8" t="s">
        <v>134</v>
      </c>
      <c r="D113" s="6">
        <v>120</v>
      </c>
      <c r="E113" s="9">
        <v>13379</v>
      </c>
      <c r="F113" s="9">
        <v>0</v>
      </c>
      <c r="G113" s="9">
        <v>13379</v>
      </c>
      <c r="H113" s="9">
        <v>0</v>
      </c>
      <c r="I113" s="9">
        <v>0</v>
      </c>
      <c r="J113" s="9">
        <v>0</v>
      </c>
      <c r="K113" s="13">
        <v>13379</v>
      </c>
    </row>
    <row r="114" spans="1:11" s="7" customFormat="1" ht="15" outlineLevel="2" x14ac:dyDescent="0.25">
      <c r="A114" s="6" t="s">
        <v>100</v>
      </c>
      <c r="B114" s="7" t="s">
        <v>97</v>
      </c>
      <c r="C114" s="8" t="s">
        <v>98</v>
      </c>
      <c r="D114" s="6">
        <v>56</v>
      </c>
      <c r="E114" s="9">
        <v>1205598</v>
      </c>
      <c r="F114" s="9">
        <v>0</v>
      </c>
      <c r="G114" s="9">
        <v>1205598</v>
      </c>
      <c r="H114" s="9">
        <v>0</v>
      </c>
      <c r="I114" s="9">
        <v>0</v>
      </c>
      <c r="J114" s="9">
        <v>0</v>
      </c>
      <c r="K114" s="13">
        <v>1205598</v>
      </c>
    </row>
    <row r="115" spans="1:11" s="7" customFormat="1" outlineLevel="1" x14ac:dyDescent="0.3">
      <c r="A115" s="10" t="s">
        <v>135</v>
      </c>
      <c r="B115" s="10"/>
      <c r="C115" s="10"/>
      <c r="D115" s="10"/>
      <c r="E115" s="11">
        <f t="shared" ref="E115:K115" si="14">SUBTOTAL(9,E90:E114)</f>
        <v>58413512</v>
      </c>
      <c r="F115" s="11">
        <f t="shared" si="14"/>
        <v>1640194</v>
      </c>
      <c r="G115" s="11">
        <f t="shared" si="14"/>
        <v>56773318</v>
      </c>
      <c r="H115" s="11">
        <f t="shared" si="14"/>
        <v>9444</v>
      </c>
      <c r="I115" s="11">
        <f t="shared" si="14"/>
        <v>0</v>
      </c>
      <c r="J115" s="11">
        <f t="shared" si="14"/>
        <v>9444</v>
      </c>
      <c r="K115" s="12">
        <f t="shared" si="14"/>
        <v>56763874</v>
      </c>
    </row>
    <row r="116" spans="1:11" s="7" customFormat="1" ht="15" outlineLevel="2" x14ac:dyDescent="0.25">
      <c r="A116" s="6" t="s">
        <v>136</v>
      </c>
      <c r="B116" s="7" t="s">
        <v>101</v>
      </c>
      <c r="C116" s="8" t="s">
        <v>102</v>
      </c>
      <c r="D116" s="6">
        <v>213</v>
      </c>
      <c r="E116" s="9">
        <v>19859110</v>
      </c>
      <c r="F116" s="9">
        <v>0</v>
      </c>
      <c r="G116" s="9">
        <v>19859110</v>
      </c>
      <c r="H116" s="9">
        <v>0</v>
      </c>
      <c r="I116" s="9">
        <v>0</v>
      </c>
      <c r="J116" s="9">
        <v>0</v>
      </c>
      <c r="K116" s="13">
        <v>19859110</v>
      </c>
    </row>
    <row r="117" spans="1:11" s="7" customFormat="1" ht="15" outlineLevel="2" x14ac:dyDescent="0.25">
      <c r="A117" s="6" t="s">
        <v>136</v>
      </c>
      <c r="B117" s="7" t="s">
        <v>91</v>
      </c>
      <c r="C117" s="8" t="s">
        <v>92</v>
      </c>
      <c r="D117" s="6">
        <v>353</v>
      </c>
      <c r="E117" s="9">
        <v>1558731</v>
      </c>
      <c r="F117" s="9">
        <v>1558731</v>
      </c>
      <c r="G117" s="9">
        <v>0</v>
      </c>
      <c r="H117" s="9">
        <v>7837</v>
      </c>
      <c r="I117" s="9">
        <v>0</v>
      </c>
      <c r="J117" s="9">
        <v>7837</v>
      </c>
      <c r="K117" s="13">
        <v>-7837</v>
      </c>
    </row>
    <row r="118" spans="1:11" s="7" customFormat="1" ht="15" outlineLevel="2" x14ac:dyDescent="0.25">
      <c r="A118" s="6" t="s">
        <v>136</v>
      </c>
      <c r="B118" s="7" t="s">
        <v>103</v>
      </c>
      <c r="C118" s="8" t="s">
        <v>104</v>
      </c>
      <c r="D118" s="6">
        <v>67</v>
      </c>
      <c r="E118" s="9">
        <v>171702</v>
      </c>
      <c r="F118" s="9">
        <v>0</v>
      </c>
      <c r="G118" s="9">
        <v>171702</v>
      </c>
      <c r="H118" s="9">
        <v>0</v>
      </c>
      <c r="I118" s="9">
        <v>0</v>
      </c>
      <c r="J118" s="9">
        <v>0</v>
      </c>
      <c r="K118" s="13">
        <v>171702</v>
      </c>
    </row>
    <row r="119" spans="1:11" s="7" customFormat="1" ht="15" outlineLevel="2" x14ac:dyDescent="0.25">
      <c r="A119" s="6" t="s">
        <v>136</v>
      </c>
      <c r="B119" s="7" t="s">
        <v>105</v>
      </c>
      <c r="C119" s="8" t="s">
        <v>106</v>
      </c>
      <c r="D119" s="6">
        <v>88</v>
      </c>
      <c r="E119" s="9">
        <v>113089</v>
      </c>
      <c r="F119" s="9">
        <v>0</v>
      </c>
      <c r="G119" s="9">
        <v>113089</v>
      </c>
      <c r="H119" s="9">
        <v>0</v>
      </c>
      <c r="I119" s="9">
        <v>0</v>
      </c>
      <c r="J119" s="9">
        <v>0</v>
      </c>
      <c r="K119" s="13">
        <v>113089</v>
      </c>
    </row>
    <row r="120" spans="1:11" s="7" customFormat="1" ht="15" outlineLevel="2" x14ac:dyDescent="0.25">
      <c r="A120" s="6" t="s">
        <v>136</v>
      </c>
      <c r="B120" s="7" t="s">
        <v>107</v>
      </c>
      <c r="C120" s="8" t="s">
        <v>108</v>
      </c>
      <c r="D120" s="6">
        <v>158</v>
      </c>
      <c r="E120" s="9">
        <v>363356</v>
      </c>
      <c r="F120" s="9">
        <v>0</v>
      </c>
      <c r="G120" s="9">
        <v>363356</v>
      </c>
      <c r="H120" s="9">
        <v>0</v>
      </c>
      <c r="I120" s="9">
        <v>0</v>
      </c>
      <c r="J120" s="9">
        <v>0</v>
      </c>
      <c r="K120" s="13">
        <v>363356</v>
      </c>
    </row>
    <row r="121" spans="1:11" s="7" customFormat="1" ht="15" outlineLevel="2" x14ac:dyDescent="0.25">
      <c r="A121" s="6" t="s">
        <v>136</v>
      </c>
      <c r="B121" s="7" t="s">
        <v>109</v>
      </c>
      <c r="C121" s="8" t="s">
        <v>110</v>
      </c>
      <c r="D121" s="6">
        <v>87</v>
      </c>
      <c r="E121" s="9">
        <v>567312</v>
      </c>
      <c r="F121" s="9">
        <v>0</v>
      </c>
      <c r="G121" s="9">
        <v>567312</v>
      </c>
      <c r="H121" s="9">
        <v>0</v>
      </c>
      <c r="I121" s="9">
        <v>0</v>
      </c>
      <c r="J121" s="9">
        <v>0</v>
      </c>
      <c r="K121" s="13">
        <v>567312</v>
      </c>
    </row>
    <row r="122" spans="1:11" s="7" customFormat="1" ht="15" outlineLevel="2" x14ac:dyDescent="0.25">
      <c r="A122" s="6" t="s">
        <v>136</v>
      </c>
      <c r="B122" s="7" t="s">
        <v>137</v>
      </c>
      <c r="C122" s="8" t="s">
        <v>138</v>
      </c>
      <c r="D122" s="6">
        <v>266</v>
      </c>
      <c r="E122" s="9">
        <v>146180</v>
      </c>
      <c r="F122" s="9">
        <v>0</v>
      </c>
      <c r="G122" s="9">
        <v>146180</v>
      </c>
      <c r="H122" s="9">
        <v>0</v>
      </c>
      <c r="I122" s="9">
        <v>0</v>
      </c>
      <c r="J122" s="9">
        <v>0</v>
      </c>
      <c r="K122" s="13">
        <v>146180</v>
      </c>
    </row>
    <row r="123" spans="1:11" s="7" customFormat="1" ht="15" outlineLevel="2" x14ac:dyDescent="0.25">
      <c r="A123" s="6" t="s">
        <v>136</v>
      </c>
      <c r="B123" s="7" t="s">
        <v>139</v>
      </c>
      <c r="C123" s="8" t="s">
        <v>140</v>
      </c>
      <c r="D123" s="6">
        <v>257</v>
      </c>
      <c r="E123" s="9">
        <v>4297</v>
      </c>
      <c r="F123" s="9">
        <v>0</v>
      </c>
      <c r="G123" s="9">
        <v>4297</v>
      </c>
      <c r="H123" s="9">
        <v>0</v>
      </c>
      <c r="I123" s="9">
        <v>0</v>
      </c>
      <c r="J123" s="9">
        <v>0</v>
      </c>
      <c r="K123" s="13">
        <v>4297</v>
      </c>
    </row>
    <row r="124" spans="1:11" s="7" customFormat="1" ht="15" outlineLevel="2" x14ac:dyDescent="0.25">
      <c r="A124" s="6" t="s">
        <v>136</v>
      </c>
      <c r="B124" s="7" t="s">
        <v>141</v>
      </c>
      <c r="C124" s="8" t="s">
        <v>142</v>
      </c>
      <c r="D124" s="6">
        <v>35</v>
      </c>
      <c r="E124" s="9">
        <v>139227</v>
      </c>
      <c r="F124" s="9">
        <v>0</v>
      </c>
      <c r="G124" s="9">
        <v>139227</v>
      </c>
      <c r="H124" s="9">
        <v>0</v>
      </c>
      <c r="I124" s="9">
        <v>0</v>
      </c>
      <c r="J124" s="9">
        <v>0</v>
      </c>
      <c r="K124" s="13">
        <v>139227</v>
      </c>
    </row>
    <row r="125" spans="1:11" s="7" customFormat="1" ht="15" outlineLevel="2" x14ac:dyDescent="0.25">
      <c r="A125" s="6" t="s">
        <v>136</v>
      </c>
      <c r="B125" s="7" t="s">
        <v>113</v>
      </c>
      <c r="C125" s="8" t="s">
        <v>114</v>
      </c>
      <c r="D125" s="6">
        <v>203</v>
      </c>
      <c r="E125" s="9">
        <v>3802424</v>
      </c>
      <c r="F125" s="9">
        <v>0</v>
      </c>
      <c r="G125" s="9">
        <v>3802424</v>
      </c>
      <c r="H125" s="9">
        <v>0</v>
      </c>
      <c r="I125" s="9">
        <v>0</v>
      </c>
      <c r="J125" s="9">
        <v>0</v>
      </c>
      <c r="K125" s="13">
        <v>3802424</v>
      </c>
    </row>
    <row r="126" spans="1:11" s="7" customFormat="1" ht="15" outlineLevel="2" x14ac:dyDescent="0.25">
      <c r="A126" s="6" t="s">
        <v>136</v>
      </c>
      <c r="B126" s="7" t="s">
        <v>115</v>
      </c>
      <c r="C126" s="8" t="s">
        <v>116</v>
      </c>
      <c r="D126" s="6">
        <v>39</v>
      </c>
      <c r="E126" s="9">
        <v>40980</v>
      </c>
      <c r="F126" s="9">
        <v>0</v>
      </c>
      <c r="G126" s="9">
        <v>40980</v>
      </c>
      <c r="H126" s="9">
        <v>0</v>
      </c>
      <c r="I126" s="9">
        <v>0</v>
      </c>
      <c r="J126" s="9">
        <v>0</v>
      </c>
      <c r="K126" s="13">
        <v>40980</v>
      </c>
    </row>
    <row r="127" spans="1:11" s="7" customFormat="1" ht="15" outlineLevel="2" x14ac:dyDescent="0.25">
      <c r="A127" s="6" t="s">
        <v>136</v>
      </c>
      <c r="B127" s="7" t="s">
        <v>117</v>
      </c>
      <c r="C127" s="8" t="s">
        <v>118</v>
      </c>
      <c r="D127" s="6">
        <v>66</v>
      </c>
      <c r="E127" s="9">
        <v>17862</v>
      </c>
      <c r="F127" s="9">
        <v>0</v>
      </c>
      <c r="G127" s="9">
        <v>17862</v>
      </c>
      <c r="H127" s="9">
        <v>0</v>
      </c>
      <c r="I127" s="9">
        <v>0</v>
      </c>
      <c r="J127" s="9">
        <v>0</v>
      </c>
      <c r="K127" s="13">
        <v>17862</v>
      </c>
    </row>
    <row r="128" spans="1:11" s="7" customFormat="1" ht="15" outlineLevel="2" x14ac:dyDescent="0.25">
      <c r="A128" s="6" t="s">
        <v>136</v>
      </c>
      <c r="B128" s="7" t="s">
        <v>143</v>
      </c>
      <c r="C128" s="8" t="s">
        <v>120</v>
      </c>
      <c r="D128" s="6">
        <v>200</v>
      </c>
      <c r="E128" s="9">
        <v>2749480</v>
      </c>
      <c r="F128" s="9">
        <v>0</v>
      </c>
      <c r="G128" s="9">
        <v>2749480</v>
      </c>
      <c r="H128" s="9">
        <v>0</v>
      </c>
      <c r="I128" s="9">
        <v>0</v>
      </c>
      <c r="J128" s="9">
        <v>0</v>
      </c>
      <c r="K128" s="13">
        <v>2749480</v>
      </c>
    </row>
    <row r="129" spans="1:11" s="7" customFormat="1" ht="15" outlineLevel="2" x14ac:dyDescent="0.25">
      <c r="A129" s="6" t="s">
        <v>136</v>
      </c>
      <c r="B129" s="7" t="s">
        <v>83</v>
      </c>
      <c r="C129" s="8" t="s">
        <v>84</v>
      </c>
      <c r="D129" s="6">
        <v>219</v>
      </c>
      <c r="E129" s="9">
        <v>15673543</v>
      </c>
      <c r="F129" s="9">
        <v>0</v>
      </c>
      <c r="G129" s="9">
        <v>15673543</v>
      </c>
      <c r="H129" s="9">
        <v>0</v>
      </c>
      <c r="I129" s="9">
        <v>0</v>
      </c>
      <c r="J129" s="9">
        <v>0</v>
      </c>
      <c r="K129" s="13">
        <v>15673543</v>
      </c>
    </row>
    <row r="130" spans="1:11" s="7" customFormat="1" ht="15" outlineLevel="2" x14ac:dyDescent="0.25">
      <c r="A130" s="6" t="s">
        <v>136</v>
      </c>
      <c r="B130" s="7" t="s">
        <v>144</v>
      </c>
      <c r="C130" s="8" t="s">
        <v>122</v>
      </c>
      <c r="D130" s="6">
        <v>122</v>
      </c>
      <c r="E130" s="9">
        <v>64851</v>
      </c>
      <c r="F130" s="9">
        <v>0</v>
      </c>
      <c r="G130" s="9">
        <v>64851</v>
      </c>
      <c r="H130" s="9">
        <v>0</v>
      </c>
      <c r="I130" s="9">
        <v>0</v>
      </c>
      <c r="J130" s="9">
        <v>0</v>
      </c>
      <c r="K130" s="13">
        <v>64851</v>
      </c>
    </row>
    <row r="131" spans="1:11" s="7" customFormat="1" ht="15" outlineLevel="2" x14ac:dyDescent="0.25">
      <c r="A131" s="6" t="s">
        <v>136</v>
      </c>
      <c r="B131" s="7" t="s">
        <v>37</v>
      </c>
      <c r="C131" s="8" t="s">
        <v>38</v>
      </c>
      <c r="D131" s="6">
        <v>187</v>
      </c>
      <c r="E131" s="9">
        <v>6438488</v>
      </c>
      <c r="F131" s="9">
        <v>0</v>
      </c>
      <c r="G131" s="9">
        <v>6438488</v>
      </c>
      <c r="H131" s="9">
        <v>0</v>
      </c>
      <c r="I131" s="9">
        <v>0</v>
      </c>
      <c r="J131" s="9">
        <v>0</v>
      </c>
      <c r="K131" s="13">
        <v>6438488</v>
      </c>
    </row>
    <row r="132" spans="1:11" s="7" customFormat="1" ht="15" outlineLevel="2" x14ac:dyDescent="0.25">
      <c r="A132" s="6" t="s">
        <v>136</v>
      </c>
      <c r="B132" s="7" t="s">
        <v>123</v>
      </c>
      <c r="C132" s="8" t="s">
        <v>124</v>
      </c>
      <c r="D132" s="6">
        <v>124</v>
      </c>
      <c r="E132" s="9">
        <v>1009278</v>
      </c>
      <c r="F132" s="9">
        <v>0</v>
      </c>
      <c r="G132" s="9">
        <v>1009278</v>
      </c>
      <c r="H132" s="9">
        <v>0</v>
      </c>
      <c r="I132" s="9">
        <v>0</v>
      </c>
      <c r="J132" s="9">
        <v>0</v>
      </c>
      <c r="K132" s="13">
        <v>1009278</v>
      </c>
    </row>
    <row r="133" spans="1:11" s="7" customFormat="1" ht="15" outlineLevel="2" x14ac:dyDescent="0.25">
      <c r="A133" s="6" t="s">
        <v>136</v>
      </c>
      <c r="B133" s="7" t="s">
        <v>127</v>
      </c>
      <c r="C133" s="8" t="s">
        <v>128</v>
      </c>
      <c r="D133" s="6">
        <v>215</v>
      </c>
      <c r="E133" s="9">
        <v>112982</v>
      </c>
      <c r="F133" s="9">
        <v>0</v>
      </c>
      <c r="G133" s="9">
        <v>112982</v>
      </c>
      <c r="H133" s="9">
        <v>0</v>
      </c>
      <c r="I133" s="9">
        <v>0</v>
      </c>
      <c r="J133" s="9">
        <v>0</v>
      </c>
      <c r="K133" s="13">
        <v>112982</v>
      </c>
    </row>
    <row r="134" spans="1:11" s="7" customFormat="1" ht="15" outlineLevel="2" x14ac:dyDescent="0.25">
      <c r="A134" s="6" t="s">
        <v>136</v>
      </c>
      <c r="B134" s="7" t="s">
        <v>129</v>
      </c>
      <c r="C134" s="8" t="s">
        <v>130</v>
      </c>
      <c r="D134" s="6">
        <v>279</v>
      </c>
      <c r="E134" s="9">
        <v>142458</v>
      </c>
      <c r="F134" s="9">
        <v>0</v>
      </c>
      <c r="G134" s="9">
        <v>142458</v>
      </c>
      <c r="H134" s="9">
        <v>0</v>
      </c>
      <c r="I134" s="9">
        <v>0</v>
      </c>
      <c r="J134" s="9">
        <v>0</v>
      </c>
      <c r="K134" s="13">
        <v>142458</v>
      </c>
    </row>
    <row r="135" spans="1:11" s="7" customFormat="1" ht="15" outlineLevel="2" x14ac:dyDescent="0.25">
      <c r="A135" s="6" t="s">
        <v>136</v>
      </c>
      <c r="B135" s="7" t="s">
        <v>145</v>
      </c>
      <c r="C135" s="8" t="s">
        <v>146</v>
      </c>
      <c r="D135" s="6">
        <v>255</v>
      </c>
      <c r="E135" s="9">
        <v>1122</v>
      </c>
      <c r="F135" s="9">
        <v>0</v>
      </c>
      <c r="G135" s="9">
        <v>1122</v>
      </c>
      <c r="H135" s="9">
        <v>0</v>
      </c>
      <c r="I135" s="9">
        <v>0</v>
      </c>
      <c r="J135" s="9">
        <v>0</v>
      </c>
      <c r="K135" s="13">
        <v>1122</v>
      </c>
    </row>
    <row r="136" spans="1:11" s="7" customFormat="1" ht="15" outlineLevel="2" x14ac:dyDescent="0.25">
      <c r="A136" s="6" t="s">
        <v>136</v>
      </c>
      <c r="B136" s="7" t="s">
        <v>131</v>
      </c>
      <c r="C136" s="8" t="s">
        <v>132</v>
      </c>
      <c r="D136" s="6">
        <v>73</v>
      </c>
      <c r="E136" s="9">
        <v>699803</v>
      </c>
      <c r="F136" s="9">
        <v>0</v>
      </c>
      <c r="G136" s="9">
        <v>699803</v>
      </c>
      <c r="H136" s="9">
        <v>0</v>
      </c>
      <c r="I136" s="9">
        <v>0</v>
      </c>
      <c r="J136" s="9">
        <v>0</v>
      </c>
      <c r="K136" s="13">
        <v>699803</v>
      </c>
    </row>
    <row r="137" spans="1:11" s="7" customFormat="1" ht="15" outlineLevel="2" x14ac:dyDescent="0.25">
      <c r="A137" s="6" t="s">
        <v>136</v>
      </c>
      <c r="B137" s="7" t="s">
        <v>147</v>
      </c>
      <c r="C137" s="8" t="s">
        <v>148</v>
      </c>
      <c r="D137" s="6">
        <v>18</v>
      </c>
      <c r="E137" s="9">
        <v>195373</v>
      </c>
      <c r="F137" s="9">
        <v>0</v>
      </c>
      <c r="G137" s="9">
        <v>195373</v>
      </c>
      <c r="H137" s="9">
        <v>0</v>
      </c>
      <c r="I137" s="9">
        <v>0</v>
      </c>
      <c r="J137" s="9">
        <v>0</v>
      </c>
      <c r="K137" s="13">
        <v>195373</v>
      </c>
    </row>
    <row r="138" spans="1:11" s="7" customFormat="1" ht="15" outlineLevel="2" x14ac:dyDescent="0.25">
      <c r="A138" s="6" t="s">
        <v>136</v>
      </c>
      <c r="B138" s="7" t="s">
        <v>133</v>
      </c>
      <c r="C138" s="8" t="s">
        <v>134</v>
      </c>
      <c r="D138" s="6">
        <v>120</v>
      </c>
      <c r="E138" s="9">
        <v>551742</v>
      </c>
      <c r="F138" s="9">
        <v>0</v>
      </c>
      <c r="G138" s="9">
        <v>551742</v>
      </c>
      <c r="H138" s="9">
        <v>0</v>
      </c>
      <c r="I138" s="9">
        <v>0</v>
      </c>
      <c r="J138" s="9">
        <v>0</v>
      </c>
      <c r="K138" s="13">
        <v>551742</v>
      </c>
    </row>
    <row r="139" spans="1:11" s="7" customFormat="1" outlineLevel="1" x14ac:dyDescent="0.3">
      <c r="A139" s="10" t="s">
        <v>149</v>
      </c>
      <c r="B139" s="10"/>
      <c r="C139" s="10"/>
      <c r="D139" s="10"/>
      <c r="E139" s="11">
        <f t="shared" ref="E139:K139" si="15">SUBTOTAL(9,E116:E138)</f>
        <v>54423390</v>
      </c>
      <c r="F139" s="11">
        <f t="shared" si="15"/>
        <v>1558731</v>
      </c>
      <c r="G139" s="11">
        <f t="shared" si="15"/>
        <v>52864659</v>
      </c>
      <c r="H139" s="11">
        <f t="shared" si="15"/>
        <v>7837</v>
      </c>
      <c r="I139" s="11">
        <f t="shared" si="15"/>
        <v>0</v>
      </c>
      <c r="J139" s="11">
        <f t="shared" si="15"/>
        <v>7837</v>
      </c>
      <c r="K139" s="12">
        <f t="shared" si="15"/>
        <v>52856822</v>
      </c>
    </row>
    <row r="140" spans="1:11" s="7" customFormat="1" ht="15" outlineLevel="2" x14ac:dyDescent="0.25">
      <c r="A140" s="6" t="s">
        <v>150</v>
      </c>
      <c r="B140" s="7" t="s">
        <v>101</v>
      </c>
      <c r="C140" s="8" t="s">
        <v>102</v>
      </c>
      <c r="D140" s="6">
        <v>213</v>
      </c>
      <c r="E140" s="9">
        <v>18220419</v>
      </c>
      <c r="F140" s="9">
        <v>0</v>
      </c>
      <c r="G140" s="9">
        <v>18220419</v>
      </c>
      <c r="H140" s="9">
        <v>0</v>
      </c>
      <c r="I140" s="9">
        <v>0</v>
      </c>
      <c r="J140" s="9">
        <v>0</v>
      </c>
      <c r="K140" s="13">
        <v>18220419</v>
      </c>
    </row>
    <row r="141" spans="1:11" s="7" customFormat="1" ht="15" outlineLevel="2" x14ac:dyDescent="0.25">
      <c r="A141" s="6" t="s">
        <v>150</v>
      </c>
      <c r="B141" s="7" t="s">
        <v>91</v>
      </c>
      <c r="C141" s="8" t="s">
        <v>92</v>
      </c>
      <c r="D141" s="6">
        <v>353</v>
      </c>
      <c r="E141" s="9">
        <v>1228961</v>
      </c>
      <c r="F141" s="9">
        <v>1228961</v>
      </c>
      <c r="G141" s="9">
        <v>0</v>
      </c>
      <c r="H141" s="9">
        <v>6821</v>
      </c>
      <c r="I141" s="9">
        <v>0</v>
      </c>
      <c r="J141" s="9">
        <v>6821</v>
      </c>
      <c r="K141" s="13">
        <v>-6821</v>
      </c>
    </row>
    <row r="142" spans="1:11" s="7" customFormat="1" ht="15" outlineLevel="2" x14ac:dyDescent="0.25">
      <c r="A142" s="6" t="s">
        <v>150</v>
      </c>
      <c r="B142" s="7" t="s">
        <v>103</v>
      </c>
      <c r="C142" s="8" t="s">
        <v>104</v>
      </c>
      <c r="D142" s="6">
        <v>67</v>
      </c>
      <c r="E142" s="9">
        <v>164218</v>
      </c>
      <c r="F142" s="9">
        <v>0</v>
      </c>
      <c r="G142" s="9">
        <v>164218</v>
      </c>
      <c r="H142" s="9">
        <v>0</v>
      </c>
      <c r="I142" s="9">
        <v>0</v>
      </c>
      <c r="J142" s="9">
        <v>0</v>
      </c>
      <c r="K142" s="13">
        <v>164218</v>
      </c>
    </row>
    <row r="143" spans="1:11" s="7" customFormat="1" ht="15" outlineLevel="2" x14ac:dyDescent="0.25">
      <c r="A143" s="6" t="s">
        <v>150</v>
      </c>
      <c r="B143" s="7" t="s">
        <v>105</v>
      </c>
      <c r="C143" s="8" t="s">
        <v>106</v>
      </c>
      <c r="D143" s="6">
        <v>88</v>
      </c>
      <c r="E143" s="9">
        <v>99582</v>
      </c>
      <c r="F143" s="9">
        <v>0</v>
      </c>
      <c r="G143" s="9">
        <v>99582</v>
      </c>
      <c r="H143" s="9">
        <v>0</v>
      </c>
      <c r="I143" s="9">
        <v>0</v>
      </c>
      <c r="J143" s="9">
        <v>0</v>
      </c>
      <c r="K143" s="13">
        <v>99582</v>
      </c>
    </row>
    <row r="144" spans="1:11" s="7" customFormat="1" ht="15" outlineLevel="2" x14ac:dyDescent="0.25">
      <c r="A144" s="6" t="s">
        <v>150</v>
      </c>
      <c r="B144" s="7" t="s">
        <v>107</v>
      </c>
      <c r="C144" s="8" t="s">
        <v>108</v>
      </c>
      <c r="D144" s="6">
        <v>158</v>
      </c>
      <c r="E144" s="9">
        <v>321041</v>
      </c>
      <c r="F144" s="9">
        <v>0</v>
      </c>
      <c r="G144" s="9">
        <v>321041</v>
      </c>
      <c r="H144" s="9">
        <v>0</v>
      </c>
      <c r="I144" s="9">
        <v>0</v>
      </c>
      <c r="J144" s="9">
        <v>0</v>
      </c>
      <c r="K144" s="13">
        <v>321041</v>
      </c>
    </row>
    <row r="145" spans="1:11" s="7" customFormat="1" ht="15" outlineLevel="2" x14ac:dyDescent="0.25">
      <c r="A145" s="6" t="s">
        <v>150</v>
      </c>
      <c r="B145" s="7" t="s">
        <v>109</v>
      </c>
      <c r="C145" s="8" t="s">
        <v>110</v>
      </c>
      <c r="D145" s="6">
        <v>87</v>
      </c>
      <c r="E145" s="9">
        <v>593232</v>
      </c>
      <c r="F145" s="9">
        <v>0</v>
      </c>
      <c r="G145" s="9">
        <v>593232</v>
      </c>
      <c r="H145" s="9">
        <v>0</v>
      </c>
      <c r="I145" s="9">
        <v>0</v>
      </c>
      <c r="J145" s="9">
        <v>0</v>
      </c>
      <c r="K145" s="13">
        <v>593232</v>
      </c>
    </row>
    <row r="146" spans="1:11" s="7" customFormat="1" ht="15" outlineLevel="2" x14ac:dyDescent="0.25">
      <c r="A146" s="6" t="s">
        <v>150</v>
      </c>
      <c r="B146" s="7" t="s">
        <v>137</v>
      </c>
      <c r="C146" s="8" t="s">
        <v>138</v>
      </c>
      <c r="D146" s="6">
        <v>266</v>
      </c>
      <c r="E146" s="9">
        <v>163634</v>
      </c>
      <c r="F146" s="9">
        <v>0</v>
      </c>
      <c r="G146" s="9">
        <v>163634</v>
      </c>
      <c r="H146" s="9">
        <v>0</v>
      </c>
      <c r="I146" s="9">
        <v>0</v>
      </c>
      <c r="J146" s="9">
        <v>0</v>
      </c>
      <c r="K146" s="13">
        <v>163634</v>
      </c>
    </row>
    <row r="147" spans="1:11" s="7" customFormat="1" ht="15" outlineLevel="2" x14ac:dyDescent="0.25">
      <c r="A147" s="6" t="s">
        <v>150</v>
      </c>
      <c r="B147" s="7" t="s">
        <v>151</v>
      </c>
      <c r="C147" s="8" t="s">
        <v>140</v>
      </c>
      <c r="D147" s="6">
        <v>257</v>
      </c>
      <c r="E147" s="9">
        <v>5788</v>
      </c>
      <c r="F147" s="9">
        <v>0</v>
      </c>
      <c r="G147" s="9">
        <v>5788</v>
      </c>
      <c r="H147" s="9">
        <v>0</v>
      </c>
      <c r="I147" s="9">
        <v>0</v>
      </c>
      <c r="J147" s="9">
        <v>0</v>
      </c>
      <c r="K147" s="13">
        <v>5788</v>
      </c>
    </row>
    <row r="148" spans="1:11" s="7" customFormat="1" ht="15" outlineLevel="2" x14ac:dyDescent="0.25">
      <c r="A148" s="6" t="s">
        <v>150</v>
      </c>
      <c r="B148" s="7" t="s">
        <v>152</v>
      </c>
      <c r="C148" s="8" t="s">
        <v>153</v>
      </c>
      <c r="D148" s="6">
        <v>23</v>
      </c>
      <c r="E148" s="9">
        <v>5861791</v>
      </c>
      <c r="F148" s="9">
        <v>0</v>
      </c>
      <c r="G148" s="9">
        <v>5861791</v>
      </c>
      <c r="H148" s="9">
        <v>0</v>
      </c>
      <c r="I148" s="9">
        <v>0</v>
      </c>
      <c r="J148" s="9">
        <v>0</v>
      </c>
      <c r="K148" s="13">
        <v>5861791</v>
      </c>
    </row>
    <row r="149" spans="1:11" s="7" customFormat="1" ht="15" outlineLevel="2" x14ac:dyDescent="0.25">
      <c r="A149" s="6" t="s">
        <v>150</v>
      </c>
      <c r="B149" s="7" t="s">
        <v>141</v>
      </c>
      <c r="C149" s="8" t="s">
        <v>142</v>
      </c>
      <c r="D149" s="6">
        <v>35</v>
      </c>
      <c r="E149" s="9">
        <v>134655</v>
      </c>
      <c r="F149" s="9">
        <v>0</v>
      </c>
      <c r="G149" s="9">
        <v>134655</v>
      </c>
      <c r="H149" s="9">
        <v>0</v>
      </c>
      <c r="I149" s="9">
        <v>0</v>
      </c>
      <c r="J149" s="9">
        <v>0</v>
      </c>
      <c r="K149" s="13">
        <v>134655</v>
      </c>
    </row>
    <row r="150" spans="1:11" s="7" customFormat="1" ht="15" outlineLevel="2" x14ac:dyDescent="0.25">
      <c r="A150" s="6" t="s">
        <v>150</v>
      </c>
      <c r="B150" s="7" t="s">
        <v>111</v>
      </c>
      <c r="C150" s="8" t="s">
        <v>112</v>
      </c>
      <c r="D150" s="6">
        <v>300</v>
      </c>
      <c r="E150" s="9">
        <v>9133</v>
      </c>
      <c r="F150" s="9">
        <v>5761</v>
      </c>
      <c r="G150" s="9">
        <v>3372</v>
      </c>
      <c r="H150" s="9">
        <v>0</v>
      </c>
      <c r="I150" s="9">
        <v>0</v>
      </c>
      <c r="J150" s="9">
        <v>0</v>
      </c>
      <c r="K150" s="13">
        <v>3372</v>
      </c>
    </row>
    <row r="151" spans="1:11" s="7" customFormat="1" ht="15" outlineLevel="2" x14ac:dyDescent="0.25">
      <c r="A151" s="6" t="s">
        <v>150</v>
      </c>
      <c r="B151" s="7" t="s">
        <v>113</v>
      </c>
      <c r="C151" s="8" t="s">
        <v>114</v>
      </c>
      <c r="D151" s="6">
        <v>203</v>
      </c>
      <c r="E151" s="9">
        <v>3146513</v>
      </c>
      <c r="F151" s="9">
        <v>0</v>
      </c>
      <c r="G151" s="9">
        <v>3146513</v>
      </c>
      <c r="H151" s="9">
        <v>0</v>
      </c>
      <c r="I151" s="9">
        <v>0</v>
      </c>
      <c r="J151" s="9">
        <v>0</v>
      </c>
      <c r="K151" s="13">
        <v>3146513</v>
      </c>
    </row>
    <row r="152" spans="1:11" s="7" customFormat="1" ht="15" outlineLevel="2" x14ac:dyDescent="0.25">
      <c r="A152" s="6" t="s">
        <v>150</v>
      </c>
      <c r="B152" s="7" t="s">
        <v>115</v>
      </c>
      <c r="C152" s="8" t="s">
        <v>116</v>
      </c>
      <c r="D152" s="6">
        <v>39</v>
      </c>
      <c r="E152" s="9">
        <v>295550</v>
      </c>
      <c r="F152" s="9">
        <v>0</v>
      </c>
      <c r="G152" s="9">
        <v>295550</v>
      </c>
      <c r="H152" s="9">
        <v>0</v>
      </c>
      <c r="I152" s="9">
        <v>0</v>
      </c>
      <c r="J152" s="9">
        <v>0</v>
      </c>
      <c r="K152" s="13">
        <v>295550</v>
      </c>
    </row>
    <row r="153" spans="1:11" s="7" customFormat="1" ht="15" outlineLevel="2" x14ac:dyDescent="0.25">
      <c r="A153" s="6" t="s">
        <v>150</v>
      </c>
      <c r="B153" s="7" t="s">
        <v>117</v>
      </c>
      <c r="C153" s="8" t="s">
        <v>118</v>
      </c>
      <c r="D153" s="6">
        <v>66</v>
      </c>
      <c r="E153" s="9">
        <v>16698</v>
      </c>
      <c r="F153" s="9">
        <v>0</v>
      </c>
      <c r="G153" s="9">
        <v>16698</v>
      </c>
      <c r="H153" s="9">
        <v>0</v>
      </c>
      <c r="I153" s="9">
        <v>0</v>
      </c>
      <c r="J153" s="9">
        <v>0</v>
      </c>
      <c r="K153" s="13">
        <v>16698</v>
      </c>
    </row>
    <row r="154" spans="1:11" s="7" customFormat="1" ht="15" outlineLevel="2" x14ac:dyDescent="0.25">
      <c r="A154" s="6" t="s">
        <v>150</v>
      </c>
      <c r="B154" s="7" t="s">
        <v>119</v>
      </c>
      <c r="C154" s="8" t="s">
        <v>120</v>
      </c>
      <c r="D154" s="6">
        <v>200</v>
      </c>
      <c r="E154" s="9">
        <v>2338247</v>
      </c>
      <c r="F154" s="9">
        <v>0</v>
      </c>
      <c r="G154" s="9">
        <v>2338247</v>
      </c>
      <c r="H154" s="9">
        <v>0</v>
      </c>
      <c r="I154" s="9">
        <v>0</v>
      </c>
      <c r="J154" s="9">
        <v>0</v>
      </c>
      <c r="K154" s="13">
        <v>2338247</v>
      </c>
    </row>
    <row r="155" spans="1:11" s="7" customFormat="1" ht="15" outlineLevel="2" x14ac:dyDescent="0.25">
      <c r="A155" s="6" t="s">
        <v>150</v>
      </c>
      <c r="B155" s="7" t="s">
        <v>83</v>
      </c>
      <c r="C155" s="8" t="s">
        <v>84</v>
      </c>
      <c r="D155" s="6">
        <v>219</v>
      </c>
      <c r="E155" s="9">
        <v>15545535</v>
      </c>
      <c r="F155" s="9">
        <v>0</v>
      </c>
      <c r="G155" s="9">
        <v>15545535</v>
      </c>
      <c r="H155" s="9">
        <v>0</v>
      </c>
      <c r="I155" s="9">
        <v>0</v>
      </c>
      <c r="J155" s="9">
        <v>0</v>
      </c>
      <c r="K155" s="13">
        <v>15545535</v>
      </c>
    </row>
    <row r="156" spans="1:11" s="7" customFormat="1" ht="15" outlineLevel="2" x14ac:dyDescent="0.25">
      <c r="A156" s="6" t="s">
        <v>150</v>
      </c>
      <c r="B156" s="7" t="s">
        <v>121</v>
      </c>
      <c r="C156" s="8" t="s">
        <v>122</v>
      </c>
      <c r="D156" s="6">
        <v>122</v>
      </c>
      <c r="E156" s="9">
        <v>277610</v>
      </c>
      <c r="F156" s="9">
        <v>0</v>
      </c>
      <c r="G156" s="9">
        <v>277610</v>
      </c>
      <c r="H156" s="9">
        <v>0</v>
      </c>
      <c r="I156" s="9">
        <v>0</v>
      </c>
      <c r="J156" s="9">
        <v>0</v>
      </c>
      <c r="K156" s="13">
        <v>277610</v>
      </c>
    </row>
    <row r="157" spans="1:11" s="7" customFormat="1" ht="15" outlineLevel="2" x14ac:dyDescent="0.25">
      <c r="A157" s="6" t="s">
        <v>150</v>
      </c>
      <c r="B157" s="7" t="s">
        <v>154</v>
      </c>
      <c r="C157" s="8" t="s">
        <v>155</v>
      </c>
      <c r="D157" s="6">
        <v>118</v>
      </c>
      <c r="E157" s="9">
        <v>4797410</v>
      </c>
      <c r="F157" s="9">
        <v>0</v>
      </c>
      <c r="G157" s="9">
        <v>4797410</v>
      </c>
      <c r="H157" s="9">
        <v>0</v>
      </c>
      <c r="I157" s="9">
        <v>0</v>
      </c>
      <c r="J157" s="9">
        <v>0</v>
      </c>
      <c r="K157" s="13">
        <v>4797410</v>
      </c>
    </row>
    <row r="158" spans="1:11" s="7" customFormat="1" ht="15" outlineLevel="2" x14ac:dyDescent="0.25">
      <c r="A158" s="6" t="s">
        <v>150</v>
      </c>
      <c r="B158" s="7" t="s">
        <v>37</v>
      </c>
      <c r="C158" s="8" t="s">
        <v>38</v>
      </c>
      <c r="D158" s="6">
        <v>187</v>
      </c>
      <c r="E158" s="9">
        <v>9211360</v>
      </c>
      <c r="F158" s="9">
        <v>0</v>
      </c>
      <c r="G158" s="9">
        <v>9211360</v>
      </c>
      <c r="H158" s="9">
        <v>0</v>
      </c>
      <c r="I158" s="9">
        <v>0</v>
      </c>
      <c r="J158" s="9">
        <v>0</v>
      </c>
      <c r="K158" s="13">
        <v>9211360</v>
      </c>
    </row>
    <row r="159" spans="1:11" s="7" customFormat="1" ht="15" outlineLevel="2" x14ac:dyDescent="0.25">
      <c r="A159" s="6" t="s">
        <v>150</v>
      </c>
      <c r="B159" s="7" t="s">
        <v>123</v>
      </c>
      <c r="C159" s="8" t="s">
        <v>124</v>
      </c>
      <c r="D159" s="6">
        <v>124</v>
      </c>
      <c r="E159" s="9">
        <v>1280819</v>
      </c>
      <c r="F159" s="9">
        <v>0</v>
      </c>
      <c r="G159" s="9">
        <v>1280819</v>
      </c>
      <c r="H159" s="9">
        <v>0</v>
      </c>
      <c r="I159" s="9">
        <v>0</v>
      </c>
      <c r="J159" s="9">
        <v>0</v>
      </c>
      <c r="K159" s="13">
        <v>1280819</v>
      </c>
    </row>
    <row r="160" spans="1:11" s="7" customFormat="1" ht="15" outlineLevel="2" x14ac:dyDescent="0.25">
      <c r="A160" s="6" t="s">
        <v>150</v>
      </c>
      <c r="B160" s="7" t="s">
        <v>127</v>
      </c>
      <c r="C160" s="8" t="s">
        <v>128</v>
      </c>
      <c r="D160" s="6">
        <v>215</v>
      </c>
      <c r="E160" s="9">
        <v>163955</v>
      </c>
      <c r="F160" s="9">
        <v>0</v>
      </c>
      <c r="G160" s="9">
        <v>163955</v>
      </c>
      <c r="H160" s="9">
        <v>0</v>
      </c>
      <c r="I160" s="9">
        <v>0</v>
      </c>
      <c r="J160" s="9">
        <v>0</v>
      </c>
      <c r="K160" s="13">
        <v>163955</v>
      </c>
    </row>
    <row r="161" spans="1:11" s="7" customFormat="1" ht="15" outlineLevel="2" x14ac:dyDescent="0.25">
      <c r="A161" s="6" t="s">
        <v>150</v>
      </c>
      <c r="B161" s="7" t="s">
        <v>129</v>
      </c>
      <c r="C161" s="8" t="s">
        <v>130</v>
      </c>
      <c r="D161" s="6">
        <v>279</v>
      </c>
      <c r="E161" s="9">
        <v>123677</v>
      </c>
      <c r="F161" s="9">
        <v>0</v>
      </c>
      <c r="G161" s="9">
        <v>123677</v>
      </c>
      <c r="H161" s="9">
        <v>0</v>
      </c>
      <c r="I161" s="9">
        <v>0</v>
      </c>
      <c r="J161" s="9">
        <v>0</v>
      </c>
      <c r="K161" s="13">
        <v>123677</v>
      </c>
    </row>
    <row r="162" spans="1:11" s="7" customFormat="1" ht="15" outlineLevel="2" x14ac:dyDescent="0.25">
      <c r="A162" s="6" t="s">
        <v>150</v>
      </c>
      <c r="B162" s="7" t="s">
        <v>145</v>
      </c>
      <c r="C162" s="8" t="s">
        <v>146</v>
      </c>
      <c r="D162" s="6">
        <v>255</v>
      </c>
      <c r="E162" s="9">
        <v>4338</v>
      </c>
      <c r="F162" s="9">
        <v>0</v>
      </c>
      <c r="G162" s="9">
        <v>4338</v>
      </c>
      <c r="H162" s="9">
        <v>0</v>
      </c>
      <c r="I162" s="9">
        <v>0</v>
      </c>
      <c r="J162" s="9">
        <v>0</v>
      </c>
      <c r="K162" s="13">
        <v>4338</v>
      </c>
    </row>
    <row r="163" spans="1:11" s="7" customFormat="1" ht="15" outlineLevel="2" x14ac:dyDescent="0.25">
      <c r="A163" s="6" t="s">
        <v>150</v>
      </c>
      <c r="B163" s="7" t="s">
        <v>131</v>
      </c>
      <c r="C163" s="8" t="s">
        <v>132</v>
      </c>
      <c r="D163" s="6">
        <v>73</v>
      </c>
      <c r="E163" s="9">
        <v>834422</v>
      </c>
      <c r="F163" s="9">
        <v>0</v>
      </c>
      <c r="G163" s="9">
        <v>834422</v>
      </c>
      <c r="H163" s="9">
        <v>0</v>
      </c>
      <c r="I163" s="9">
        <v>0</v>
      </c>
      <c r="J163" s="9">
        <v>0</v>
      </c>
      <c r="K163" s="13">
        <v>834422</v>
      </c>
    </row>
    <row r="164" spans="1:11" s="7" customFormat="1" ht="15" outlineLevel="2" x14ac:dyDescent="0.25">
      <c r="A164" s="6" t="s">
        <v>150</v>
      </c>
      <c r="B164" s="7" t="s">
        <v>147</v>
      </c>
      <c r="C164" s="8" t="s">
        <v>148</v>
      </c>
      <c r="D164" s="6">
        <v>18</v>
      </c>
      <c r="E164" s="9">
        <v>284904</v>
      </c>
      <c r="F164" s="9">
        <v>0</v>
      </c>
      <c r="G164" s="9">
        <v>284904</v>
      </c>
      <c r="H164" s="9">
        <v>0</v>
      </c>
      <c r="I164" s="9">
        <v>0</v>
      </c>
      <c r="J164" s="9">
        <v>0</v>
      </c>
      <c r="K164" s="13">
        <v>284904</v>
      </c>
    </row>
    <row r="165" spans="1:11" s="7" customFormat="1" ht="15" outlineLevel="2" x14ac:dyDescent="0.25">
      <c r="A165" s="6" t="s">
        <v>150</v>
      </c>
      <c r="B165" s="7" t="s">
        <v>133</v>
      </c>
      <c r="C165" s="8" t="s">
        <v>134</v>
      </c>
      <c r="D165" s="6">
        <v>120</v>
      </c>
      <c r="E165" s="9">
        <v>551719</v>
      </c>
      <c r="F165" s="9">
        <v>0</v>
      </c>
      <c r="G165" s="9">
        <v>551719</v>
      </c>
      <c r="H165" s="9">
        <v>0</v>
      </c>
      <c r="I165" s="9">
        <v>0</v>
      </c>
      <c r="J165" s="9">
        <v>0</v>
      </c>
      <c r="K165" s="13">
        <v>551719</v>
      </c>
    </row>
    <row r="166" spans="1:11" s="7" customFormat="1" outlineLevel="1" x14ac:dyDescent="0.3">
      <c r="A166" s="10" t="s">
        <v>156</v>
      </c>
      <c r="B166" s="10"/>
      <c r="C166" s="10"/>
      <c r="D166" s="10"/>
      <c r="E166" s="11">
        <f t="shared" ref="E166:K166" si="16">SUBTOTAL(9,E140:E165)</f>
        <v>65675211</v>
      </c>
      <c r="F166" s="11">
        <f t="shared" si="16"/>
        <v>1234722</v>
      </c>
      <c r="G166" s="11">
        <f t="shared" si="16"/>
        <v>64440489</v>
      </c>
      <c r="H166" s="11">
        <f t="shared" si="16"/>
        <v>6821</v>
      </c>
      <c r="I166" s="11">
        <f t="shared" si="16"/>
        <v>0</v>
      </c>
      <c r="J166" s="11">
        <f t="shared" si="16"/>
        <v>6821</v>
      </c>
      <c r="K166" s="12">
        <f t="shared" si="16"/>
        <v>64433668</v>
      </c>
    </row>
    <row r="167" spans="1:11" s="7" customFormat="1" ht="15" outlineLevel="2" x14ac:dyDescent="0.25">
      <c r="A167" s="6" t="s">
        <v>157</v>
      </c>
      <c r="B167" s="7" t="s">
        <v>101</v>
      </c>
      <c r="C167" s="8" t="s">
        <v>102</v>
      </c>
      <c r="D167" s="6">
        <v>213</v>
      </c>
      <c r="E167" s="9">
        <v>17241364</v>
      </c>
      <c r="F167" s="9">
        <v>17241364</v>
      </c>
      <c r="G167" s="9">
        <v>0</v>
      </c>
      <c r="H167" s="9">
        <v>7522234</v>
      </c>
      <c r="I167" s="9">
        <v>6773030</v>
      </c>
      <c r="J167" s="9">
        <v>749204</v>
      </c>
      <c r="K167" s="13">
        <v>-749204</v>
      </c>
    </row>
    <row r="168" spans="1:11" s="7" customFormat="1" ht="15" outlineLevel="2" x14ac:dyDescent="0.25">
      <c r="A168" s="6" t="s">
        <v>157</v>
      </c>
      <c r="B168" s="7" t="s">
        <v>91</v>
      </c>
      <c r="C168" s="8" t="s">
        <v>92</v>
      </c>
      <c r="D168" s="6">
        <v>353</v>
      </c>
      <c r="E168" s="9">
        <v>866729</v>
      </c>
      <c r="F168" s="9">
        <v>866729</v>
      </c>
      <c r="G168" s="9">
        <v>0</v>
      </c>
      <c r="H168" s="9">
        <v>6573</v>
      </c>
      <c r="I168" s="9">
        <v>0</v>
      </c>
      <c r="J168" s="9">
        <v>6573</v>
      </c>
      <c r="K168" s="13">
        <v>-6573</v>
      </c>
    </row>
    <row r="169" spans="1:11" s="7" customFormat="1" ht="15" outlineLevel="2" x14ac:dyDescent="0.25">
      <c r="A169" s="6" t="s">
        <v>157</v>
      </c>
      <c r="B169" s="7" t="s">
        <v>152</v>
      </c>
      <c r="C169" s="8" t="s">
        <v>153</v>
      </c>
      <c r="D169" s="6">
        <v>23</v>
      </c>
      <c r="E169" s="9">
        <v>4926471</v>
      </c>
      <c r="F169" s="9">
        <v>4901214</v>
      </c>
      <c r="G169" s="9">
        <v>25257</v>
      </c>
      <c r="H169" s="9">
        <v>319599</v>
      </c>
      <c r="I169" s="9">
        <v>262355</v>
      </c>
      <c r="J169" s="9">
        <v>57244</v>
      </c>
      <c r="K169" s="13">
        <v>-31987</v>
      </c>
    </row>
    <row r="170" spans="1:11" s="7" customFormat="1" ht="15" outlineLevel="2" x14ac:dyDescent="0.25">
      <c r="A170" s="6" t="s">
        <v>157</v>
      </c>
      <c r="B170" s="7" t="s">
        <v>113</v>
      </c>
      <c r="C170" s="8" t="s">
        <v>114</v>
      </c>
      <c r="D170" s="6">
        <v>203</v>
      </c>
      <c r="E170" s="9">
        <v>3003738</v>
      </c>
      <c r="F170" s="9">
        <v>2950498</v>
      </c>
      <c r="G170" s="9">
        <v>53240</v>
      </c>
      <c r="H170" s="9">
        <v>341376</v>
      </c>
      <c r="I170" s="9">
        <v>341376</v>
      </c>
      <c r="J170" s="9">
        <v>0</v>
      </c>
      <c r="K170" s="13">
        <v>53240</v>
      </c>
    </row>
    <row r="171" spans="1:11" s="7" customFormat="1" ht="15" outlineLevel="2" x14ac:dyDescent="0.25">
      <c r="A171" s="6" t="s">
        <v>157</v>
      </c>
      <c r="B171" s="7" t="s">
        <v>143</v>
      </c>
      <c r="C171" s="8" t="s">
        <v>120</v>
      </c>
      <c r="D171" s="6">
        <v>200</v>
      </c>
      <c r="E171" s="9">
        <v>1707977</v>
      </c>
      <c r="F171" s="9">
        <v>1702574</v>
      </c>
      <c r="G171" s="9">
        <v>5403</v>
      </c>
      <c r="H171" s="9">
        <v>439438</v>
      </c>
      <c r="I171" s="9">
        <v>439438</v>
      </c>
      <c r="J171" s="9">
        <v>0</v>
      </c>
      <c r="K171" s="13">
        <v>5403</v>
      </c>
    </row>
    <row r="172" spans="1:11" s="7" customFormat="1" ht="15" outlineLevel="2" x14ac:dyDescent="0.25">
      <c r="A172" s="6" t="s">
        <v>157</v>
      </c>
      <c r="B172" s="7" t="s">
        <v>83</v>
      </c>
      <c r="C172" s="8" t="s">
        <v>84</v>
      </c>
      <c r="D172" s="6">
        <v>219</v>
      </c>
      <c r="E172" s="9">
        <v>14755073</v>
      </c>
      <c r="F172" s="9">
        <v>0</v>
      </c>
      <c r="G172" s="9">
        <v>14755073</v>
      </c>
      <c r="H172" s="9">
        <v>0</v>
      </c>
      <c r="I172" s="9">
        <v>0</v>
      </c>
      <c r="J172" s="9">
        <v>0</v>
      </c>
      <c r="K172" s="13">
        <v>14755073</v>
      </c>
    </row>
    <row r="173" spans="1:11" s="7" customFormat="1" ht="15" outlineLevel="2" x14ac:dyDescent="0.25">
      <c r="A173" s="6" t="s">
        <v>157</v>
      </c>
      <c r="B173" s="7" t="s">
        <v>154</v>
      </c>
      <c r="C173" s="8" t="s">
        <v>155</v>
      </c>
      <c r="D173" s="6">
        <v>118</v>
      </c>
      <c r="E173" s="9">
        <v>5458348</v>
      </c>
      <c r="F173" s="9">
        <v>5346969</v>
      </c>
      <c r="G173" s="9">
        <v>111379</v>
      </c>
      <c r="H173" s="9">
        <v>499658</v>
      </c>
      <c r="I173" s="9">
        <v>499658</v>
      </c>
      <c r="J173" s="9">
        <v>0</v>
      </c>
      <c r="K173" s="13">
        <v>111379</v>
      </c>
    </row>
    <row r="174" spans="1:11" s="7" customFormat="1" ht="15" outlineLevel="2" x14ac:dyDescent="0.25">
      <c r="A174" s="6" t="s">
        <v>157</v>
      </c>
      <c r="B174" s="7" t="s">
        <v>37</v>
      </c>
      <c r="C174" s="8" t="s">
        <v>38</v>
      </c>
      <c r="D174" s="6">
        <v>187</v>
      </c>
      <c r="E174" s="9">
        <v>9846865</v>
      </c>
      <c r="F174" s="9">
        <v>7917464</v>
      </c>
      <c r="G174" s="9">
        <v>1929401</v>
      </c>
      <c r="H174" s="9">
        <v>10543101</v>
      </c>
      <c r="I174" s="9">
        <v>10543101</v>
      </c>
      <c r="J174" s="9">
        <v>0</v>
      </c>
      <c r="K174" s="13">
        <v>1929401</v>
      </c>
    </row>
    <row r="175" spans="1:11" s="7" customFormat="1" ht="15" outlineLevel="2" x14ac:dyDescent="0.25">
      <c r="A175" s="6" t="s">
        <v>157</v>
      </c>
      <c r="B175" s="7" t="s">
        <v>127</v>
      </c>
      <c r="C175" s="8" t="s">
        <v>128</v>
      </c>
      <c r="D175" s="6">
        <v>215</v>
      </c>
      <c r="E175" s="9">
        <v>309808</v>
      </c>
      <c r="F175" s="9">
        <v>298328</v>
      </c>
      <c r="G175" s="9">
        <v>11480</v>
      </c>
      <c r="H175" s="9">
        <v>224111</v>
      </c>
      <c r="I175" s="9">
        <v>224111</v>
      </c>
      <c r="J175" s="9">
        <v>0</v>
      </c>
      <c r="K175" s="13">
        <v>11480</v>
      </c>
    </row>
    <row r="176" spans="1:11" s="7" customFormat="1" ht="15" outlineLevel="2" x14ac:dyDescent="0.25">
      <c r="A176" s="6" t="s">
        <v>157</v>
      </c>
      <c r="B176" s="7" t="s">
        <v>129</v>
      </c>
      <c r="C176" s="8" t="s">
        <v>130</v>
      </c>
      <c r="D176" s="6">
        <v>279</v>
      </c>
      <c r="E176" s="9">
        <v>359305</v>
      </c>
      <c r="F176" s="9">
        <v>334797</v>
      </c>
      <c r="G176" s="9">
        <v>24508</v>
      </c>
      <c r="H176" s="9">
        <v>0</v>
      </c>
      <c r="I176" s="9">
        <v>0</v>
      </c>
      <c r="J176" s="9">
        <v>0</v>
      </c>
      <c r="K176" s="13">
        <v>24508</v>
      </c>
    </row>
    <row r="177" spans="1:11" s="7" customFormat="1" ht="15" outlineLevel="2" x14ac:dyDescent="0.25">
      <c r="A177" s="6" t="s">
        <v>157</v>
      </c>
      <c r="B177" s="7" t="s">
        <v>147</v>
      </c>
      <c r="C177" s="8" t="s">
        <v>148</v>
      </c>
      <c r="D177" s="6">
        <v>18</v>
      </c>
      <c r="E177" s="9">
        <v>273468</v>
      </c>
      <c r="F177" s="9">
        <v>273084</v>
      </c>
      <c r="G177" s="9">
        <v>384</v>
      </c>
      <c r="H177" s="9">
        <v>384</v>
      </c>
      <c r="I177" s="9">
        <v>384</v>
      </c>
      <c r="J177" s="9">
        <v>0</v>
      </c>
      <c r="K177" s="13">
        <v>384</v>
      </c>
    </row>
    <row r="178" spans="1:11" s="7" customFormat="1" outlineLevel="1" x14ac:dyDescent="0.3">
      <c r="A178" s="10" t="s">
        <v>158</v>
      </c>
      <c r="B178" s="10"/>
      <c r="C178" s="10"/>
      <c r="D178" s="10"/>
      <c r="E178" s="11">
        <f t="shared" ref="E178:K178" si="17">SUBTOTAL(9,E167:E177)</f>
        <v>58749146</v>
      </c>
      <c r="F178" s="11">
        <f t="shared" si="17"/>
        <v>41833021</v>
      </c>
      <c r="G178" s="11">
        <f t="shared" si="17"/>
        <v>16916125</v>
      </c>
      <c r="H178" s="11">
        <f t="shared" si="17"/>
        <v>19896474</v>
      </c>
      <c r="I178" s="11">
        <f t="shared" si="17"/>
        <v>19083453</v>
      </c>
      <c r="J178" s="11">
        <f t="shared" si="17"/>
        <v>813021</v>
      </c>
      <c r="K178" s="12">
        <f t="shared" si="17"/>
        <v>16103104</v>
      </c>
    </row>
    <row r="179" spans="1:11" s="7" customFormat="1" ht="15" outlineLevel="2" x14ac:dyDescent="0.25">
      <c r="A179" s="6" t="s">
        <v>159</v>
      </c>
      <c r="B179" s="7" t="s">
        <v>101</v>
      </c>
      <c r="C179" s="8" t="s">
        <v>102</v>
      </c>
      <c r="D179" s="6">
        <v>213</v>
      </c>
      <c r="E179" s="13">
        <v>17225079</v>
      </c>
      <c r="F179" s="13">
        <v>17202021</v>
      </c>
      <c r="G179" s="13">
        <v>23058</v>
      </c>
      <c r="H179" s="13">
        <v>4824796</v>
      </c>
      <c r="I179" s="13">
        <v>4383981</v>
      </c>
      <c r="J179" s="13">
        <v>440815</v>
      </c>
      <c r="K179" s="13">
        <v>-417757</v>
      </c>
    </row>
    <row r="180" spans="1:11" s="7" customFormat="1" ht="15" outlineLevel="2" x14ac:dyDescent="0.25">
      <c r="A180" s="6" t="s">
        <v>159</v>
      </c>
      <c r="B180" s="7" t="s">
        <v>91</v>
      </c>
      <c r="C180" s="8" t="s">
        <v>92</v>
      </c>
      <c r="D180" s="6">
        <v>353</v>
      </c>
      <c r="E180" s="13">
        <v>660948</v>
      </c>
      <c r="F180" s="13">
        <v>660948</v>
      </c>
      <c r="G180" s="13">
        <v>0</v>
      </c>
      <c r="H180" s="13">
        <v>6766</v>
      </c>
      <c r="I180" s="13">
        <v>0</v>
      </c>
      <c r="J180" s="13">
        <v>6766</v>
      </c>
      <c r="K180" s="13">
        <v>-6766</v>
      </c>
    </row>
    <row r="181" spans="1:11" s="7" customFormat="1" ht="15" outlineLevel="2" x14ac:dyDescent="0.25">
      <c r="A181" s="6" t="s">
        <v>159</v>
      </c>
      <c r="B181" s="7" t="s">
        <v>111</v>
      </c>
      <c r="C181" s="8" t="s">
        <v>112</v>
      </c>
      <c r="D181" s="6">
        <v>300</v>
      </c>
      <c r="E181" s="13">
        <v>196139</v>
      </c>
      <c r="F181" s="13">
        <v>192604</v>
      </c>
      <c r="G181" s="13">
        <v>3535</v>
      </c>
      <c r="H181" s="13">
        <v>0</v>
      </c>
      <c r="I181" s="13">
        <v>0</v>
      </c>
      <c r="J181" s="13">
        <v>0</v>
      </c>
      <c r="K181" s="13">
        <v>3535</v>
      </c>
    </row>
    <row r="182" spans="1:11" s="7" customFormat="1" ht="15" outlineLevel="2" x14ac:dyDescent="0.25">
      <c r="A182" s="6" t="s">
        <v>159</v>
      </c>
      <c r="B182" s="7" t="s">
        <v>83</v>
      </c>
      <c r="C182" s="8" t="s">
        <v>84</v>
      </c>
      <c r="D182" s="6">
        <v>219</v>
      </c>
      <c r="E182" s="13">
        <v>13579524</v>
      </c>
      <c r="F182" s="13">
        <v>400803</v>
      </c>
      <c r="G182" s="13">
        <v>13178721</v>
      </c>
      <c r="H182" s="13">
        <v>187248</v>
      </c>
      <c r="I182" s="13">
        <v>179625</v>
      </c>
      <c r="J182" s="13">
        <v>7623</v>
      </c>
      <c r="K182" s="13">
        <v>13171098</v>
      </c>
    </row>
    <row r="183" spans="1:11" s="7" customFormat="1" ht="15" outlineLevel="2" x14ac:dyDescent="0.25">
      <c r="A183" s="6" t="s">
        <v>159</v>
      </c>
      <c r="B183" s="7" t="s">
        <v>37</v>
      </c>
      <c r="C183" s="8" t="s">
        <v>38</v>
      </c>
      <c r="D183" s="6">
        <v>187</v>
      </c>
      <c r="E183" s="13">
        <v>13310225</v>
      </c>
      <c r="F183" s="13">
        <v>11075800</v>
      </c>
      <c r="G183" s="13">
        <v>2234425</v>
      </c>
      <c r="H183" s="13">
        <v>6047022</v>
      </c>
      <c r="I183" s="13">
        <v>6047022</v>
      </c>
      <c r="J183" s="13">
        <v>0</v>
      </c>
      <c r="K183" s="13">
        <v>2234425</v>
      </c>
    </row>
    <row r="184" spans="1:11" s="7" customFormat="1" ht="15" outlineLevel="2" x14ac:dyDescent="0.25">
      <c r="A184" s="6" t="s">
        <v>159</v>
      </c>
      <c r="B184" s="7" t="s">
        <v>129</v>
      </c>
      <c r="C184" s="8" t="s">
        <v>130</v>
      </c>
      <c r="D184" s="6">
        <v>279</v>
      </c>
      <c r="E184" s="13">
        <v>173372</v>
      </c>
      <c r="F184" s="13">
        <v>134566</v>
      </c>
      <c r="G184" s="13">
        <v>38806</v>
      </c>
      <c r="H184" s="13">
        <v>0</v>
      </c>
      <c r="I184" s="13">
        <v>0</v>
      </c>
      <c r="J184" s="13">
        <v>0</v>
      </c>
      <c r="K184" s="13">
        <v>38806</v>
      </c>
    </row>
    <row r="185" spans="1:11" s="7" customFormat="1" ht="15" outlineLevel="2" x14ac:dyDescent="0.25">
      <c r="A185" s="6" t="s">
        <v>159</v>
      </c>
      <c r="B185" s="7" t="s">
        <v>147</v>
      </c>
      <c r="C185" s="8" t="s">
        <v>148</v>
      </c>
      <c r="D185" s="6">
        <v>18</v>
      </c>
      <c r="E185" s="13">
        <v>258165</v>
      </c>
      <c r="F185" s="13">
        <v>258032</v>
      </c>
      <c r="G185" s="13">
        <v>133</v>
      </c>
      <c r="H185" s="13">
        <v>133</v>
      </c>
      <c r="I185" s="13">
        <v>133</v>
      </c>
      <c r="J185" s="13">
        <v>0</v>
      </c>
      <c r="K185" s="13">
        <v>133</v>
      </c>
    </row>
    <row r="186" spans="1:11" s="7" customFormat="1" outlineLevel="1" x14ac:dyDescent="0.3">
      <c r="A186" s="10" t="s">
        <v>160</v>
      </c>
      <c r="B186" s="10"/>
      <c r="C186" s="10"/>
      <c r="D186" s="10"/>
      <c r="E186" s="12">
        <f t="shared" ref="E186:K186" si="18">SUBTOTAL(9,E179:E185)</f>
        <v>45403452</v>
      </c>
      <c r="F186" s="12">
        <f t="shared" si="18"/>
        <v>29924774</v>
      </c>
      <c r="G186" s="12">
        <f t="shared" si="18"/>
        <v>15478678</v>
      </c>
      <c r="H186" s="12">
        <f t="shared" si="18"/>
        <v>11065965</v>
      </c>
      <c r="I186" s="12">
        <f t="shared" si="18"/>
        <v>10610761</v>
      </c>
      <c r="J186" s="12">
        <f t="shared" si="18"/>
        <v>455204</v>
      </c>
      <c r="K186" s="12">
        <f t="shared" si="18"/>
        <v>15023474</v>
      </c>
    </row>
    <row r="187" spans="1:11" s="7" customFormat="1" ht="15" outlineLevel="2" x14ac:dyDescent="0.25">
      <c r="A187" s="6" t="s">
        <v>161</v>
      </c>
      <c r="B187" s="7" t="s">
        <v>87</v>
      </c>
      <c r="C187" s="8" t="s">
        <v>88</v>
      </c>
      <c r="D187" s="6">
        <v>2</v>
      </c>
      <c r="E187" s="9">
        <v>17563599</v>
      </c>
      <c r="F187" s="9">
        <v>17516451</v>
      </c>
      <c r="G187" s="9">
        <v>47148</v>
      </c>
      <c r="H187" s="9">
        <v>2316857</v>
      </c>
      <c r="I187" s="9">
        <v>2316857</v>
      </c>
      <c r="J187" s="9">
        <v>0</v>
      </c>
      <c r="K187" s="13">
        <v>47148</v>
      </c>
    </row>
    <row r="188" spans="1:11" s="7" customFormat="1" ht="15" outlineLevel="2" x14ac:dyDescent="0.25">
      <c r="A188" s="6" t="s">
        <v>161</v>
      </c>
      <c r="B188" s="7" t="s">
        <v>101</v>
      </c>
      <c r="C188" s="8" t="s">
        <v>102</v>
      </c>
      <c r="D188" s="6">
        <v>213</v>
      </c>
      <c r="E188" s="9">
        <v>19847433</v>
      </c>
      <c r="F188" s="9">
        <v>19847433</v>
      </c>
      <c r="G188" s="9">
        <v>0</v>
      </c>
      <c r="H188" s="9">
        <v>3917590</v>
      </c>
      <c r="I188" s="9">
        <v>3843233</v>
      </c>
      <c r="J188" s="9">
        <v>74357</v>
      </c>
      <c r="K188" s="13">
        <v>-74357</v>
      </c>
    </row>
    <row r="189" spans="1:11" s="7" customFormat="1" ht="15" outlineLevel="2" x14ac:dyDescent="0.25">
      <c r="A189" s="6" t="s">
        <v>161</v>
      </c>
      <c r="B189" s="7" t="s">
        <v>91</v>
      </c>
      <c r="C189" s="8" t="s">
        <v>92</v>
      </c>
      <c r="D189" s="6">
        <v>353</v>
      </c>
      <c r="E189" s="9">
        <v>515185</v>
      </c>
      <c r="F189" s="9">
        <v>515185</v>
      </c>
      <c r="G189" s="9">
        <v>0</v>
      </c>
      <c r="H189" s="9">
        <v>5351</v>
      </c>
      <c r="I189" s="9">
        <v>0</v>
      </c>
      <c r="J189" s="9">
        <v>5351</v>
      </c>
      <c r="K189" s="13">
        <v>-5351</v>
      </c>
    </row>
    <row r="190" spans="1:11" s="7" customFormat="1" ht="15" outlineLevel="2" x14ac:dyDescent="0.25">
      <c r="A190" s="6" t="s">
        <v>161</v>
      </c>
      <c r="B190" s="7" t="s">
        <v>83</v>
      </c>
      <c r="C190" s="8" t="s">
        <v>84</v>
      </c>
      <c r="D190" s="6">
        <v>219</v>
      </c>
      <c r="E190" s="9">
        <v>14784873</v>
      </c>
      <c r="F190" s="9">
        <v>14433621</v>
      </c>
      <c r="G190" s="9">
        <v>351252</v>
      </c>
      <c r="H190" s="9">
        <v>1695469</v>
      </c>
      <c r="I190" s="9">
        <v>1688569</v>
      </c>
      <c r="J190" s="9">
        <v>6900</v>
      </c>
      <c r="K190" s="13">
        <v>344352</v>
      </c>
    </row>
    <row r="191" spans="1:11" s="7" customFormat="1" ht="15" outlineLevel="2" x14ac:dyDescent="0.25">
      <c r="A191" s="6" t="s">
        <v>161</v>
      </c>
      <c r="B191" s="7" t="s">
        <v>37</v>
      </c>
      <c r="C191" s="8" t="s">
        <v>38</v>
      </c>
      <c r="D191" s="6">
        <v>187</v>
      </c>
      <c r="E191" s="9">
        <v>13187078</v>
      </c>
      <c r="F191" s="9">
        <v>0</v>
      </c>
      <c r="G191" s="9">
        <v>13187078</v>
      </c>
      <c r="H191" s="9">
        <v>0</v>
      </c>
      <c r="I191" s="9">
        <v>0</v>
      </c>
      <c r="J191" s="9">
        <v>0</v>
      </c>
      <c r="K191" s="13">
        <v>13187078</v>
      </c>
    </row>
    <row r="192" spans="1:11" s="7" customFormat="1" ht="15" outlineLevel="2" x14ac:dyDescent="0.25">
      <c r="A192" s="6" t="s">
        <v>161</v>
      </c>
      <c r="B192" s="7" t="s">
        <v>129</v>
      </c>
      <c r="C192" s="8" t="s">
        <v>130</v>
      </c>
      <c r="D192" s="6">
        <v>279</v>
      </c>
      <c r="E192" s="9">
        <v>31183</v>
      </c>
      <c r="F192" s="9">
        <v>17053</v>
      </c>
      <c r="G192" s="9">
        <v>14130</v>
      </c>
      <c r="H192" s="9">
        <v>0</v>
      </c>
      <c r="I192" s="9">
        <v>0</v>
      </c>
      <c r="J192" s="9">
        <v>0</v>
      </c>
      <c r="K192" s="13">
        <v>14130</v>
      </c>
    </row>
    <row r="193" spans="1:11" s="7" customFormat="1" outlineLevel="1" x14ac:dyDescent="0.3">
      <c r="A193" s="10" t="s">
        <v>162</v>
      </c>
      <c r="B193" s="10"/>
      <c r="C193" s="10"/>
      <c r="D193" s="10"/>
      <c r="E193" s="11">
        <f t="shared" ref="E193:K193" si="19">SUBTOTAL(9,E187:E192)</f>
        <v>65929351</v>
      </c>
      <c r="F193" s="11">
        <f t="shared" si="19"/>
        <v>52329743</v>
      </c>
      <c r="G193" s="11">
        <f t="shared" si="19"/>
        <v>13599608</v>
      </c>
      <c r="H193" s="11">
        <f t="shared" si="19"/>
        <v>7935267</v>
      </c>
      <c r="I193" s="11">
        <f t="shared" si="19"/>
        <v>7848659</v>
      </c>
      <c r="J193" s="11">
        <f t="shared" si="19"/>
        <v>86608</v>
      </c>
      <c r="K193" s="12">
        <f t="shared" si="19"/>
        <v>13513000</v>
      </c>
    </row>
    <row r="194" spans="1:11" s="7" customFormat="1" ht="15" outlineLevel="2" x14ac:dyDescent="0.25">
      <c r="A194" s="6" t="s">
        <v>163</v>
      </c>
      <c r="B194" s="7" t="s">
        <v>93</v>
      </c>
      <c r="C194" s="8" t="s">
        <v>94</v>
      </c>
      <c r="D194" s="6">
        <v>289</v>
      </c>
      <c r="E194" s="9">
        <v>11904</v>
      </c>
      <c r="F194" s="9">
        <v>0</v>
      </c>
      <c r="G194" s="9">
        <v>11904</v>
      </c>
      <c r="H194" s="9">
        <v>0</v>
      </c>
      <c r="I194" s="9">
        <v>0</v>
      </c>
      <c r="J194" s="9">
        <v>0</v>
      </c>
      <c r="K194" s="13">
        <v>11904</v>
      </c>
    </row>
    <row r="195" spans="1:11" s="7" customFormat="1" ht="15" outlineLevel="2" x14ac:dyDescent="0.25">
      <c r="A195" s="6" t="s">
        <v>163</v>
      </c>
      <c r="B195" s="7" t="s">
        <v>129</v>
      </c>
      <c r="C195" s="8" t="s">
        <v>130</v>
      </c>
      <c r="D195" s="6">
        <v>279</v>
      </c>
      <c r="E195" s="9">
        <v>148711</v>
      </c>
      <c r="F195" s="9">
        <v>124059</v>
      </c>
      <c r="G195" s="9">
        <v>24652</v>
      </c>
      <c r="H195" s="9">
        <v>0</v>
      </c>
      <c r="I195" s="9">
        <v>0</v>
      </c>
      <c r="J195" s="9">
        <v>0</v>
      </c>
      <c r="K195" s="13">
        <v>24652</v>
      </c>
    </row>
    <row r="196" spans="1:11" s="7" customFormat="1" outlineLevel="1" x14ac:dyDescent="0.3">
      <c r="A196" s="10" t="s">
        <v>164</v>
      </c>
      <c r="B196" s="10"/>
      <c r="C196" s="10"/>
      <c r="D196" s="10"/>
      <c r="E196" s="11">
        <f t="shared" ref="E196:K196" si="20">SUBTOTAL(9,E194:E195)</f>
        <v>160615</v>
      </c>
      <c r="F196" s="11">
        <f t="shared" si="20"/>
        <v>124059</v>
      </c>
      <c r="G196" s="11">
        <f t="shared" si="20"/>
        <v>36556</v>
      </c>
      <c r="H196" s="11">
        <f t="shared" si="20"/>
        <v>0</v>
      </c>
      <c r="I196" s="11">
        <f t="shared" si="20"/>
        <v>0</v>
      </c>
      <c r="J196" s="11">
        <f t="shared" si="20"/>
        <v>0</v>
      </c>
      <c r="K196" s="12">
        <f t="shared" si="20"/>
        <v>36556</v>
      </c>
    </row>
    <row r="197" spans="1:11" s="7" customFormat="1" ht="15" outlineLevel="2" x14ac:dyDescent="0.25">
      <c r="A197" s="6" t="s">
        <v>165</v>
      </c>
      <c r="B197" s="7" t="s">
        <v>93</v>
      </c>
      <c r="C197" s="8" t="s">
        <v>94</v>
      </c>
      <c r="D197" s="6">
        <v>289</v>
      </c>
      <c r="E197" s="9">
        <v>132994</v>
      </c>
      <c r="F197" s="9">
        <v>0</v>
      </c>
      <c r="G197" s="9">
        <v>132994</v>
      </c>
      <c r="H197" s="9">
        <v>0</v>
      </c>
      <c r="I197" s="9">
        <v>0</v>
      </c>
      <c r="J197" s="9">
        <v>0</v>
      </c>
      <c r="K197" s="13">
        <v>132994</v>
      </c>
    </row>
    <row r="198" spans="1:11" s="7" customFormat="1" ht="15" outlineLevel="2" x14ac:dyDescent="0.25">
      <c r="A198" s="6" t="s">
        <v>165</v>
      </c>
      <c r="B198" s="7" t="s">
        <v>129</v>
      </c>
      <c r="C198" s="8" t="s">
        <v>130</v>
      </c>
      <c r="D198" s="6">
        <v>279</v>
      </c>
      <c r="E198" s="9">
        <v>135482</v>
      </c>
      <c r="F198" s="9">
        <v>112687</v>
      </c>
      <c r="G198" s="9">
        <v>22795</v>
      </c>
      <c r="H198" s="9">
        <v>0</v>
      </c>
      <c r="I198" s="9">
        <v>0</v>
      </c>
      <c r="J198" s="9">
        <v>0</v>
      </c>
      <c r="K198" s="13">
        <v>22795</v>
      </c>
    </row>
    <row r="199" spans="1:11" s="7" customFormat="1" outlineLevel="1" x14ac:dyDescent="0.3">
      <c r="A199" s="10" t="s">
        <v>166</v>
      </c>
      <c r="B199" s="10"/>
      <c r="C199" s="10"/>
      <c r="D199" s="10"/>
      <c r="E199" s="11">
        <f t="shared" ref="E199:K199" si="21">SUBTOTAL(9,E197:E198)</f>
        <v>268476</v>
      </c>
      <c r="F199" s="11">
        <f t="shared" si="21"/>
        <v>112687</v>
      </c>
      <c r="G199" s="11">
        <f t="shared" si="21"/>
        <v>155789</v>
      </c>
      <c r="H199" s="11">
        <f t="shared" si="21"/>
        <v>0</v>
      </c>
      <c r="I199" s="11">
        <f t="shared" si="21"/>
        <v>0</v>
      </c>
      <c r="J199" s="11">
        <f t="shared" si="21"/>
        <v>0</v>
      </c>
      <c r="K199" s="12">
        <f t="shared" si="21"/>
        <v>155789</v>
      </c>
    </row>
    <row r="200" spans="1:11" s="7" customFormat="1" ht="15" outlineLevel="2" x14ac:dyDescent="0.25">
      <c r="A200" s="6" t="s">
        <v>167</v>
      </c>
      <c r="B200" s="7" t="s">
        <v>101</v>
      </c>
      <c r="C200" s="8" t="s">
        <v>102</v>
      </c>
      <c r="D200" s="6">
        <v>213</v>
      </c>
      <c r="E200" s="9">
        <v>14577947</v>
      </c>
      <c r="F200" s="9">
        <v>14577947</v>
      </c>
      <c r="G200" s="9">
        <v>0</v>
      </c>
      <c r="H200" s="9">
        <v>25647</v>
      </c>
      <c r="I200" s="9">
        <v>18475</v>
      </c>
      <c r="J200" s="9">
        <v>7172</v>
      </c>
      <c r="K200" s="13">
        <v>-7172</v>
      </c>
    </row>
    <row r="201" spans="1:11" s="7" customFormat="1" ht="15" outlineLevel="2" x14ac:dyDescent="0.25">
      <c r="A201" s="6" t="s">
        <v>167</v>
      </c>
      <c r="B201" s="7" t="s">
        <v>93</v>
      </c>
      <c r="C201" s="8" t="s">
        <v>94</v>
      </c>
      <c r="D201" s="6">
        <v>289</v>
      </c>
      <c r="E201" s="9">
        <v>116534</v>
      </c>
      <c r="F201" s="9">
        <v>0</v>
      </c>
      <c r="G201" s="9">
        <v>116534</v>
      </c>
      <c r="H201" s="9">
        <v>0</v>
      </c>
      <c r="I201" s="9">
        <v>0</v>
      </c>
      <c r="J201" s="9">
        <v>0</v>
      </c>
      <c r="K201" s="13">
        <v>116534</v>
      </c>
    </row>
    <row r="202" spans="1:11" s="7" customFormat="1" ht="15" outlineLevel="2" x14ac:dyDescent="0.25">
      <c r="A202" s="6" t="s">
        <v>167</v>
      </c>
      <c r="B202" s="7" t="s">
        <v>168</v>
      </c>
      <c r="C202" s="8" t="s">
        <v>169</v>
      </c>
      <c r="D202" s="6">
        <v>161</v>
      </c>
      <c r="E202" s="9">
        <v>6083222</v>
      </c>
      <c r="F202" s="9">
        <v>6083222</v>
      </c>
      <c r="G202" s="9">
        <v>0</v>
      </c>
      <c r="H202" s="9">
        <v>214181</v>
      </c>
      <c r="I202" s="9">
        <v>212019</v>
      </c>
      <c r="J202" s="9">
        <v>2162</v>
      </c>
      <c r="K202" s="13">
        <v>-2162</v>
      </c>
    </row>
    <row r="203" spans="1:11" s="7" customFormat="1" ht="15" outlineLevel="2" x14ac:dyDescent="0.25">
      <c r="A203" s="6" t="s">
        <v>167</v>
      </c>
      <c r="B203" s="7" t="s">
        <v>129</v>
      </c>
      <c r="C203" s="8" t="s">
        <v>130</v>
      </c>
      <c r="D203" s="6">
        <v>279</v>
      </c>
      <c r="E203" s="9">
        <v>73775</v>
      </c>
      <c r="F203" s="9">
        <v>62375</v>
      </c>
      <c r="G203" s="9">
        <v>11400</v>
      </c>
      <c r="H203" s="9">
        <v>0</v>
      </c>
      <c r="I203" s="9">
        <v>0</v>
      </c>
      <c r="J203" s="9">
        <v>0</v>
      </c>
      <c r="K203" s="13">
        <v>11400</v>
      </c>
    </row>
    <row r="204" spans="1:11" s="7" customFormat="1" outlineLevel="1" x14ac:dyDescent="0.3">
      <c r="A204" s="10" t="s">
        <v>170</v>
      </c>
      <c r="B204" s="10"/>
      <c r="C204" s="10"/>
      <c r="D204" s="10"/>
      <c r="E204" s="11">
        <f t="shared" ref="E204:K204" si="22">SUBTOTAL(9,E200:E203)</f>
        <v>20851478</v>
      </c>
      <c r="F204" s="11">
        <f t="shared" si="22"/>
        <v>20723544</v>
      </c>
      <c r="G204" s="11">
        <f t="shared" si="22"/>
        <v>127934</v>
      </c>
      <c r="H204" s="11">
        <f t="shared" si="22"/>
        <v>239828</v>
      </c>
      <c r="I204" s="11">
        <f t="shared" si="22"/>
        <v>230494</v>
      </c>
      <c r="J204" s="11">
        <f t="shared" si="22"/>
        <v>9334</v>
      </c>
      <c r="K204" s="12">
        <f t="shared" si="22"/>
        <v>118600</v>
      </c>
    </row>
    <row r="205" spans="1:11" s="7" customFormat="1" ht="15" outlineLevel="2" x14ac:dyDescent="0.25">
      <c r="A205" s="6" t="s">
        <v>171</v>
      </c>
      <c r="B205" s="7" t="s">
        <v>93</v>
      </c>
      <c r="C205" s="8" t="s">
        <v>94</v>
      </c>
      <c r="D205" s="6">
        <v>289</v>
      </c>
      <c r="E205" s="9">
        <v>112301</v>
      </c>
      <c r="F205" s="9">
        <v>0</v>
      </c>
      <c r="G205" s="9">
        <v>112301</v>
      </c>
      <c r="H205" s="9">
        <v>0</v>
      </c>
      <c r="I205" s="9">
        <v>0</v>
      </c>
      <c r="J205" s="9">
        <v>0</v>
      </c>
      <c r="K205" s="13">
        <v>112301</v>
      </c>
    </row>
    <row r="206" spans="1:11" s="7" customFormat="1" outlineLevel="1" x14ac:dyDescent="0.3">
      <c r="A206" s="10" t="s">
        <v>172</v>
      </c>
      <c r="B206" s="10"/>
      <c r="C206" s="10"/>
      <c r="D206" s="10"/>
      <c r="E206" s="11">
        <f t="shared" ref="E206:K206" si="23">SUBTOTAL(9,E205:E205)</f>
        <v>112301</v>
      </c>
      <c r="F206" s="11">
        <f t="shared" si="23"/>
        <v>0</v>
      </c>
      <c r="G206" s="11">
        <f t="shared" si="23"/>
        <v>112301</v>
      </c>
      <c r="H206" s="11">
        <f t="shared" si="23"/>
        <v>0</v>
      </c>
      <c r="I206" s="11">
        <f t="shared" si="23"/>
        <v>0</v>
      </c>
      <c r="J206" s="11">
        <f t="shared" si="23"/>
        <v>0</v>
      </c>
      <c r="K206" s="12">
        <f t="shared" si="23"/>
        <v>112301</v>
      </c>
    </row>
    <row r="207" spans="1:11" s="7" customFormat="1" ht="15" outlineLevel="2" x14ac:dyDescent="0.25">
      <c r="A207" s="6" t="s">
        <v>173</v>
      </c>
      <c r="B207" s="7" t="s">
        <v>101</v>
      </c>
      <c r="C207" s="8" t="s">
        <v>102</v>
      </c>
      <c r="D207" s="6">
        <v>213</v>
      </c>
      <c r="E207" s="9">
        <v>13692831</v>
      </c>
      <c r="F207" s="9">
        <v>13692379</v>
      </c>
      <c r="G207" s="9">
        <v>452</v>
      </c>
      <c r="H207" s="9">
        <v>3459493</v>
      </c>
      <c r="I207" s="9">
        <v>3459493</v>
      </c>
      <c r="J207" s="9">
        <v>0</v>
      </c>
      <c r="K207" s="13">
        <v>452</v>
      </c>
    </row>
    <row r="208" spans="1:11" s="7" customFormat="1" ht="15" outlineLevel="2" x14ac:dyDescent="0.25">
      <c r="A208" s="6" t="s">
        <v>173</v>
      </c>
      <c r="B208" s="7" t="s">
        <v>93</v>
      </c>
      <c r="C208" s="8" t="s">
        <v>94</v>
      </c>
      <c r="D208" s="6">
        <v>289</v>
      </c>
      <c r="E208" s="9">
        <v>32985</v>
      </c>
      <c r="F208" s="9">
        <v>0</v>
      </c>
      <c r="G208" s="9">
        <v>32985</v>
      </c>
      <c r="H208" s="9">
        <v>0</v>
      </c>
      <c r="I208" s="9">
        <v>0</v>
      </c>
      <c r="J208" s="9">
        <v>0</v>
      </c>
      <c r="K208" s="13">
        <v>32985</v>
      </c>
    </row>
    <row r="209" spans="1:11" s="7" customFormat="1" ht="15" outlineLevel="2" x14ac:dyDescent="0.25">
      <c r="A209" s="6" t="s">
        <v>173</v>
      </c>
      <c r="B209" s="7" t="s">
        <v>123</v>
      </c>
      <c r="C209" s="8" t="s">
        <v>124</v>
      </c>
      <c r="D209" s="6">
        <v>124</v>
      </c>
      <c r="E209" s="9">
        <v>811698</v>
      </c>
      <c r="F209" s="9">
        <v>811698</v>
      </c>
      <c r="G209" s="9">
        <v>0</v>
      </c>
      <c r="H209" s="9">
        <v>1488386</v>
      </c>
      <c r="I209" s="9">
        <v>1402610</v>
      </c>
      <c r="J209" s="9">
        <v>85776</v>
      </c>
      <c r="K209" s="13">
        <v>-85776</v>
      </c>
    </row>
    <row r="210" spans="1:11" s="7" customFormat="1" ht="15" outlineLevel="2" x14ac:dyDescent="0.25">
      <c r="A210" s="6" t="s">
        <v>173</v>
      </c>
      <c r="B210" s="7" t="s">
        <v>174</v>
      </c>
      <c r="C210" s="8" t="s">
        <v>175</v>
      </c>
      <c r="D210" s="6">
        <v>180</v>
      </c>
      <c r="E210" s="9">
        <v>105659</v>
      </c>
      <c r="F210" s="9">
        <v>105659</v>
      </c>
      <c r="G210" s="9">
        <v>0</v>
      </c>
      <c r="H210" s="9">
        <v>14707</v>
      </c>
      <c r="I210" s="9">
        <v>13726</v>
      </c>
      <c r="J210" s="9">
        <v>981</v>
      </c>
      <c r="K210" s="13">
        <v>-981</v>
      </c>
    </row>
    <row r="211" spans="1:11" s="7" customFormat="1" outlineLevel="1" x14ac:dyDescent="0.3">
      <c r="A211" s="10" t="s">
        <v>176</v>
      </c>
      <c r="B211" s="10"/>
      <c r="C211" s="10"/>
      <c r="D211" s="10"/>
      <c r="E211" s="11">
        <f t="shared" ref="E211:K211" si="24">SUBTOTAL(9,E207:E210)</f>
        <v>14643173</v>
      </c>
      <c r="F211" s="11">
        <f t="shared" si="24"/>
        <v>14609736</v>
      </c>
      <c r="G211" s="11">
        <f t="shared" si="24"/>
        <v>33437</v>
      </c>
      <c r="H211" s="11">
        <f t="shared" si="24"/>
        <v>4962586</v>
      </c>
      <c r="I211" s="11">
        <f t="shared" si="24"/>
        <v>4875829</v>
      </c>
      <c r="J211" s="11">
        <f t="shared" si="24"/>
        <v>86757</v>
      </c>
      <c r="K211" s="12">
        <f t="shared" si="24"/>
        <v>-53320</v>
      </c>
    </row>
    <row r="212" spans="1:11" s="7" customFormat="1" ht="15" outlineLevel="2" x14ac:dyDescent="0.25">
      <c r="A212" s="6" t="s">
        <v>177</v>
      </c>
      <c r="B212" s="7" t="s">
        <v>101</v>
      </c>
      <c r="C212" s="8" t="s">
        <v>102</v>
      </c>
      <c r="D212" s="6">
        <v>213</v>
      </c>
      <c r="E212" s="9">
        <v>2654301</v>
      </c>
      <c r="F212" s="9">
        <v>2613916</v>
      </c>
      <c r="G212" s="9">
        <v>40385</v>
      </c>
      <c r="H212" s="9">
        <v>1280135</v>
      </c>
      <c r="I212" s="9">
        <v>1280135</v>
      </c>
      <c r="J212" s="9">
        <v>0</v>
      </c>
      <c r="K212" s="13">
        <v>40385</v>
      </c>
    </row>
    <row r="213" spans="1:11" s="7" customFormat="1" ht="15" outlineLevel="2" x14ac:dyDescent="0.25">
      <c r="A213" s="6" t="s">
        <v>177</v>
      </c>
      <c r="B213" s="7" t="s">
        <v>178</v>
      </c>
      <c r="C213" s="8" t="s">
        <v>84</v>
      </c>
      <c r="D213" s="6">
        <v>49</v>
      </c>
      <c r="E213" s="9">
        <v>5316132</v>
      </c>
      <c r="F213" s="9">
        <v>5316132</v>
      </c>
      <c r="G213" s="9">
        <v>0</v>
      </c>
      <c r="H213" s="9">
        <v>670665</v>
      </c>
      <c r="I213" s="9">
        <v>669938</v>
      </c>
      <c r="J213" s="9">
        <v>727</v>
      </c>
      <c r="K213" s="13">
        <v>-727</v>
      </c>
    </row>
    <row r="214" spans="1:11" s="7" customFormat="1" ht="15" outlineLevel="2" x14ac:dyDescent="0.25">
      <c r="A214" s="6" t="s">
        <v>177</v>
      </c>
      <c r="B214" s="7" t="s">
        <v>179</v>
      </c>
      <c r="C214" s="8" t="s">
        <v>180</v>
      </c>
      <c r="D214" s="6">
        <v>55</v>
      </c>
      <c r="E214" s="9">
        <v>1323819</v>
      </c>
      <c r="F214" s="9">
        <v>1323819</v>
      </c>
      <c r="G214" s="9">
        <v>0</v>
      </c>
      <c r="H214" s="9">
        <v>647104</v>
      </c>
      <c r="I214" s="9">
        <v>481403</v>
      </c>
      <c r="J214" s="9">
        <v>165701</v>
      </c>
      <c r="K214" s="13">
        <v>-165701</v>
      </c>
    </row>
    <row r="215" spans="1:11" s="7" customFormat="1" outlineLevel="1" x14ac:dyDescent="0.3">
      <c r="A215" s="10" t="s">
        <v>181</v>
      </c>
      <c r="B215" s="10"/>
      <c r="C215" s="10"/>
      <c r="D215" s="10"/>
      <c r="E215" s="11">
        <f t="shared" ref="E215:K215" si="25">SUBTOTAL(9,E212:E214)</f>
        <v>9294252</v>
      </c>
      <c r="F215" s="11">
        <f t="shared" si="25"/>
        <v>9253867</v>
      </c>
      <c r="G215" s="11">
        <f t="shared" si="25"/>
        <v>40385</v>
      </c>
      <c r="H215" s="11">
        <f t="shared" si="25"/>
        <v>2597904</v>
      </c>
      <c r="I215" s="11">
        <f t="shared" si="25"/>
        <v>2431476</v>
      </c>
      <c r="J215" s="11">
        <f t="shared" si="25"/>
        <v>166428</v>
      </c>
      <c r="K215" s="12">
        <f t="shared" si="25"/>
        <v>-126043</v>
      </c>
    </row>
    <row r="216" spans="1:11" s="7" customFormat="1" ht="15" outlineLevel="2" x14ac:dyDescent="0.25">
      <c r="A216" s="6" t="s">
        <v>182</v>
      </c>
      <c r="B216" s="7" t="s">
        <v>95</v>
      </c>
      <c r="C216" s="8" t="s">
        <v>96</v>
      </c>
      <c r="D216" s="6">
        <v>41</v>
      </c>
      <c r="E216" s="9">
        <v>3841394</v>
      </c>
      <c r="F216" s="9">
        <v>3841394</v>
      </c>
      <c r="G216" s="9">
        <v>0</v>
      </c>
      <c r="H216" s="9">
        <v>230325</v>
      </c>
      <c r="I216" s="9">
        <v>229212</v>
      </c>
      <c r="J216" s="9">
        <v>1113</v>
      </c>
      <c r="K216" s="13">
        <v>-1113</v>
      </c>
    </row>
    <row r="217" spans="1:11" s="7" customFormat="1" ht="15" outlineLevel="2" x14ac:dyDescent="0.25">
      <c r="A217" s="6" t="s">
        <v>182</v>
      </c>
      <c r="B217" s="7" t="s">
        <v>178</v>
      </c>
      <c r="C217" s="8" t="s">
        <v>84</v>
      </c>
      <c r="D217" s="6">
        <v>49</v>
      </c>
      <c r="E217" s="9">
        <v>4707412</v>
      </c>
      <c r="F217" s="9">
        <v>4707412</v>
      </c>
      <c r="G217" s="9">
        <v>0</v>
      </c>
      <c r="H217" s="9">
        <v>183902</v>
      </c>
      <c r="I217" s="9">
        <v>183169</v>
      </c>
      <c r="J217" s="9">
        <v>733</v>
      </c>
      <c r="K217" s="13">
        <v>-733</v>
      </c>
    </row>
    <row r="218" spans="1:11" s="7" customFormat="1" outlineLevel="1" x14ac:dyDescent="0.3">
      <c r="A218" s="10" t="s">
        <v>183</v>
      </c>
      <c r="B218" s="10"/>
      <c r="C218" s="10"/>
      <c r="D218" s="10"/>
      <c r="E218" s="11">
        <f t="shared" ref="E218:K218" si="26">SUBTOTAL(9,E216:E217)</f>
        <v>8548806</v>
      </c>
      <c r="F218" s="11">
        <f t="shared" si="26"/>
        <v>8548806</v>
      </c>
      <c r="G218" s="11">
        <f t="shared" si="26"/>
        <v>0</v>
      </c>
      <c r="H218" s="11">
        <f t="shared" si="26"/>
        <v>414227</v>
      </c>
      <c r="I218" s="11">
        <f t="shared" si="26"/>
        <v>412381</v>
      </c>
      <c r="J218" s="11">
        <f t="shared" si="26"/>
        <v>1846</v>
      </c>
      <c r="K218" s="12">
        <f t="shared" si="26"/>
        <v>-1846</v>
      </c>
    </row>
    <row r="219" spans="1:11" s="7" customFormat="1" ht="15" outlineLevel="2" x14ac:dyDescent="0.25">
      <c r="A219" s="6" t="s">
        <v>184</v>
      </c>
      <c r="B219" s="7" t="s">
        <v>95</v>
      </c>
      <c r="C219" s="8" t="s">
        <v>96</v>
      </c>
      <c r="D219" s="6">
        <v>41</v>
      </c>
      <c r="E219" s="9">
        <v>3560480</v>
      </c>
      <c r="F219" s="9">
        <v>3560480</v>
      </c>
      <c r="G219" s="9">
        <v>0</v>
      </c>
      <c r="H219" s="9">
        <v>319940</v>
      </c>
      <c r="I219" s="9">
        <v>319763</v>
      </c>
      <c r="J219" s="9">
        <v>177</v>
      </c>
      <c r="K219" s="13">
        <v>-177</v>
      </c>
    </row>
    <row r="220" spans="1:11" s="7" customFormat="1" outlineLevel="1" x14ac:dyDescent="0.3">
      <c r="A220" s="10" t="s">
        <v>185</v>
      </c>
      <c r="B220" s="10"/>
      <c r="C220" s="10"/>
      <c r="D220" s="10"/>
      <c r="E220" s="11">
        <f t="shared" ref="E220:K220" si="27">SUBTOTAL(9,E219:E219)</f>
        <v>3560480</v>
      </c>
      <c r="F220" s="11">
        <f t="shared" si="27"/>
        <v>3560480</v>
      </c>
      <c r="G220" s="11">
        <f t="shared" si="27"/>
        <v>0</v>
      </c>
      <c r="H220" s="11">
        <f t="shared" si="27"/>
        <v>319940</v>
      </c>
      <c r="I220" s="11">
        <f t="shared" si="27"/>
        <v>319763</v>
      </c>
      <c r="J220" s="11">
        <f t="shared" si="27"/>
        <v>177</v>
      </c>
      <c r="K220" s="12">
        <f t="shared" si="27"/>
        <v>-177</v>
      </c>
    </row>
    <row r="221" spans="1:11" s="7" customFormat="1" ht="15" outlineLevel="2" x14ac:dyDescent="0.25">
      <c r="A221" s="6" t="s">
        <v>186</v>
      </c>
      <c r="B221" s="7" t="s">
        <v>95</v>
      </c>
      <c r="C221" s="8" t="s">
        <v>96</v>
      </c>
      <c r="D221" s="6">
        <v>41</v>
      </c>
      <c r="E221" s="9">
        <v>2968144</v>
      </c>
      <c r="F221" s="9">
        <v>2968144</v>
      </c>
      <c r="G221" s="9">
        <v>0</v>
      </c>
      <c r="H221" s="9">
        <v>661263</v>
      </c>
      <c r="I221" s="9">
        <v>658009</v>
      </c>
      <c r="J221" s="9">
        <v>3254</v>
      </c>
      <c r="K221" s="13">
        <v>-3254</v>
      </c>
    </row>
    <row r="222" spans="1:11" s="7" customFormat="1" ht="15" outlineLevel="2" x14ac:dyDescent="0.25">
      <c r="A222" s="6" t="s">
        <v>186</v>
      </c>
      <c r="B222" s="7" t="s">
        <v>178</v>
      </c>
      <c r="C222" s="8" t="s">
        <v>84</v>
      </c>
      <c r="D222" s="6">
        <v>49</v>
      </c>
      <c r="E222" s="9">
        <v>3690222</v>
      </c>
      <c r="F222" s="9">
        <v>3690222</v>
      </c>
      <c r="G222" s="9">
        <v>0</v>
      </c>
      <c r="H222" s="9">
        <v>870559</v>
      </c>
      <c r="I222" s="9">
        <v>867771</v>
      </c>
      <c r="J222" s="9">
        <v>2788</v>
      </c>
      <c r="K222" s="13">
        <v>-2788</v>
      </c>
    </row>
    <row r="223" spans="1:11" s="7" customFormat="1" outlineLevel="1" x14ac:dyDescent="0.3">
      <c r="A223" s="10" t="s">
        <v>187</v>
      </c>
      <c r="B223" s="10"/>
      <c r="C223" s="10"/>
      <c r="D223" s="10"/>
      <c r="E223" s="11">
        <f t="shared" ref="E223:K223" si="28">SUBTOTAL(9,E221:E222)</f>
        <v>6658366</v>
      </c>
      <c r="F223" s="11">
        <f t="shared" si="28"/>
        <v>6658366</v>
      </c>
      <c r="G223" s="11">
        <f t="shared" si="28"/>
        <v>0</v>
      </c>
      <c r="H223" s="11">
        <f t="shared" si="28"/>
        <v>1531822</v>
      </c>
      <c r="I223" s="11">
        <f t="shared" si="28"/>
        <v>1525780</v>
      </c>
      <c r="J223" s="11">
        <f t="shared" si="28"/>
        <v>6042</v>
      </c>
      <c r="K223" s="12">
        <f t="shared" si="28"/>
        <v>-6042</v>
      </c>
    </row>
    <row r="224" spans="1:11" s="7" customFormat="1" ht="15" outlineLevel="2" x14ac:dyDescent="0.25">
      <c r="A224" s="6" t="s">
        <v>188</v>
      </c>
      <c r="B224" s="7" t="s">
        <v>95</v>
      </c>
      <c r="C224" s="8" t="s">
        <v>96</v>
      </c>
      <c r="D224" s="6">
        <v>41</v>
      </c>
      <c r="E224" s="9">
        <v>3097183</v>
      </c>
      <c r="F224" s="9">
        <v>3097183</v>
      </c>
      <c r="G224" s="9">
        <v>0</v>
      </c>
      <c r="H224" s="9">
        <v>201105</v>
      </c>
      <c r="I224" s="9">
        <v>200520</v>
      </c>
      <c r="J224" s="9">
        <v>585</v>
      </c>
      <c r="K224" s="13">
        <v>-585</v>
      </c>
    </row>
    <row r="225" spans="1:11" s="7" customFormat="1" outlineLevel="1" x14ac:dyDescent="0.3">
      <c r="A225" s="10" t="s">
        <v>189</v>
      </c>
      <c r="B225" s="10"/>
      <c r="C225" s="10"/>
      <c r="D225" s="10"/>
      <c r="E225" s="11">
        <f t="shared" ref="E225:K225" si="29">SUBTOTAL(9,E224:E224)</f>
        <v>3097183</v>
      </c>
      <c r="F225" s="11">
        <f t="shared" si="29"/>
        <v>3097183</v>
      </c>
      <c r="G225" s="11">
        <f t="shared" si="29"/>
        <v>0</v>
      </c>
      <c r="H225" s="11">
        <f t="shared" si="29"/>
        <v>201105</v>
      </c>
      <c r="I225" s="11">
        <f t="shared" si="29"/>
        <v>200520</v>
      </c>
      <c r="J225" s="11">
        <f t="shared" si="29"/>
        <v>585</v>
      </c>
      <c r="K225" s="12">
        <f t="shared" si="29"/>
        <v>-585</v>
      </c>
    </row>
    <row r="226" spans="1:11" s="7" customFormat="1" ht="15" outlineLevel="2" x14ac:dyDescent="0.25">
      <c r="A226" s="6" t="s">
        <v>190</v>
      </c>
      <c r="B226" s="7" t="s">
        <v>178</v>
      </c>
      <c r="C226" s="8" t="s">
        <v>84</v>
      </c>
      <c r="D226" s="6">
        <v>49</v>
      </c>
      <c r="E226" s="9">
        <v>4970992</v>
      </c>
      <c r="F226" s="9">
        <v>4970992</v>
      </c>
      <c r="G226" s="9">
        <v>0</v>
      </c>
      <c r="H226" s="9">
        <v>713</v>
      </c>
      <c r="I226" s="9">
        <v>0</v>
      </c>
      <c r="J226" s="9">
        <v>713</v>
      </c>
      <c r="K226" s="13">
        <v>-713</v>
      </c>
    </row>
    <row r="227" spans="1:11" s="7" customFormat="1" ht="15" outlineLevel="2" x14ac:dyDescent="0.25">
      <c r="A227" s="6" t="s">
        <v>190</v>
      </c>
      <c r="B227" s="7" t="s">
        <v>191</v>
      </c>
      <c r="C227" s="8" t="s">
        <v>192</v>
      </c>
      <c r="D227" s="6">
        <v>24</v>
      </c>
      <c r="E227" s="9">
        <v>722127</v>
      </c>
      <c r="F227" s="9">
        <v>722127</v>
      </c>
      <c r="G227" s="9">
        <v>0</v>
      </c>
      <c r="H227" s="9">
        <v>2253</v>
      </c>
      <c r="I227" s="9">
        <v>0</v>
      </c>
      <c r="J227" s="9">
        <v>2253</v>
      </c>
      <c r="K227" s="13">
        <v>-2253</v>
      </c>
    </row>
    <row r="228" spans="1:11" s="7" customFormat="1" outlineLevel="1" x14ac:dyDescent="0.3">
      <c r="A228" s="10" t="s">
        <v>193</v>
      </c>
      <c r="B228" s="10"/>
      <c r="C228" s="10"/>
      <c r="D228" s="10"/>
      <c r="E228" s="11">
        <f t="shared" ref="E228:K228" si="30">SUBTOTAL(9,E226:E227)</f>
        <v>5693119</v>
      </c>
      <c r="F228" s="11">
        <f t="shared" si="30"/>
        <v>5693119</v>
      </c>
      <c r="G228" s="11">
        <f t="shared" si="30"/>
        <v>0</v>
      </c>
      <c r="H228" s="11">
        <f t="shared" si="30"/>
        <v>2966</v>
      </c>
      <c r="I228" s="11">
        <f t="shared" si="30"/>
        <v>0</v>
      </c>
      <c r="J228" s="11">
        <f t="shared" si="30"/>
        <v>2966</v>
      </c>
      <c r="K228" s="12">
        <f t="shared" si="30"/>
        <v>-2966</v>
      </c>
    </row>
    <row r="229" spans="1:11" s="7" customFormat="1" ht="15" outlineLevel="2" x14ac:dyDescent="0.25">
      <c r="A229" s="6" t="s">
        <v>194</v>
      </c>
      <c r="B229" s="7" t="s">
        <v>95</v>
      </c>
      <c r="C229" s="8" t="s">
        <v>96</v>
      </c>
      <c r="D229" s="6">
        <v>41</v>
      </c>
      <c r="E229" s="9">
        <v>2102143</v>
      </c>
      <c r="F229" s="9">
        <v>2102143</v>
      </c>
      <c r="G229" s="9">
        <v>0</v>
      </c>
      <c r="H229" s="9">
        <v>153432</v>
      </c>
      <c r="I229" s="9">
        <v>114504</v>
      </c>
      <c r="J229" s="9">
        <v>38928</v>
      </c>
      <c r="K229" s="13">
        <v>-38928</v>
      </c>
    </row>
    <row r="230" spans="1:11" s="7" customFormat="1" ht="15" outlineLevel="2" x14ac:dyDescent="0.25">
      <c r="A230" s="6" t="s">
        <v>194</v>
      </c>
      <c r="B230" s="7" t="s">
        <v>178</v>
      </c>
      <c r="C230" s="8" t="s">
        <v>84</v>
      </c>
      <c r="D230" s="6">
        <v>49</v>
      </c>
      <c r="E230" s="9">
        <v>5350067</v>
      </c>
      <c r="F230" s="9">
        <v>5350067</v>
      </c>
      <c r="G230" s="9">
        <v>0</v>
      </c>
      <c r="H230" s="9">
        <v>48328</v>
      </c>
      <c r="I230" s="9">
        <v>47747</v>
      </c>
      <c r="J230" s="9">
        <v>581</v>
      </c>
      <c r="K230" s="13">
        <v>-581</v>
      </c>
    </row>
    <row r="231" spans="1:11" s="7" customFormat="1" ht="15" outlineLevel="2" x14ac:dyDescent="0.25">
      <c r="A231" s="6" t="s">
        <v>194</v>
      </c>
      <c r="B231" s="7" t="s">
        <v>195</v>
      </c>
      <c r="C231" s="8" t="s">
        <v>196</v>
      </c>
      <c r="D231" s="6">
        <v>64</v>
      </c>
      <c r="E231" s="9">
        <v>7349099</v>
      </c>
      <c r="F231" s="9">
        <v>7349099</v>
      </c>
      <c r="G231" s="9">
        <v>0</v>
      </c>
      <c r="H231" s="9">
        <v>293279</v>
      </c>
      <c r="I231" s="9">
        <v>284557</v>
      </c>
      <c r="J231" s="9">
        <v>8722</v>
      </c>
      <c r="K231" s="13">
        <v>-8722</v>
      </c>
    </row>
    <row r="232" spans="1:11" s="7" customFormat="1" outlineLevel="1" x14ac:dyDescent="0.3">
      <c r="A232" s="10" t="s">
        <v>197</v>
      </c>
      <c r="B232" s="10"/>
      <c r="C232" s="10"/>
      <c r="D232" s="10"/>
      <c r="E232" s="11">
        <f t="shared" ref="E232:K232" si="31">SUBTOTAL(9,E229:E231)</f>
        <v>14801309</v>
      </c>
      <c r="F232" s="11">
        <f t="shared" si="31"/>
        <v>14801309</v>
      </c>
      <c r="G232" s="11">
        <f t="shared" si="31"/>
        <v>0</v>
      </c>
      <c r="H232" s="11">
        <f t="shared" si="31"/>
        <v>495039</v>
      </c>
      <c r="I232" s="11">
        <f t="shared" si="31"/>
        <v>446808</v>
      </c>
      <c r="J232" s="11">
        <f t="shared" si="31"/>
        <v>48231</v>
      </c>
      <c r="K232" s="12">
        <f t="shared" si="31"/>
        <v>-48231</v>
      </c>
    </row>
    <row r="233" spans="1:11" s="7" customFormat="1" ht="15" outlineLevel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</row>
    <row r="234" spans="1:11" s="7" customFormat="1" ht="16.2" thickBot="1" x14ac:dyDescent="0.35">
      <c r="A234" s="14" t="s">
        <v>198</v>
      </c>
      <c r="B234" s="14"/>
      <c r="C234" s="14"/>
      <c r="D234" s="14"/>
      <c r="E234" s="15">
        <f t="shared" ref="E234:K234" si="32">SUBTOTAL(9,E4:E231)</f>
        <v>926761371</v>
      </c>
      <c r="F234" s="15">
        <f t="shared" si="32"/>
        <v>489155660</v>
      </c>
      <c r="G234" s="15">
        <f t="shared" si="32"/>
        <v>437605711</v>
      </c>
      <c r="H234" s="15">
        <f t="shared" si="32"/>
        <v>96468957</v>
      </c>
      <c r="I234" s="15">
        <f t="shared" si="32"/>
        <v>82270913</v>
      </c>
      <c r="J234" s="15">
        <f t="shared" si="32"/>
        <v>14198044</v>
      </c>
      <c r="K234" s="16">
        <f t="shared" si="32"/>
        <v>423407667</v>
      </c>
    </row>
    <row r="235" spans="1:11" s="7" customFormat="1" x14ac:dyDescent="0.25">
      <c r="A235" s="277" t="s">
        <v>344</v>
      </c>
      <c r="B235" s="23"/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1:11" ht="16.2" x14ac:dyDescent="0.3">
      <c r="A236" s="278" t="s">
        <v>364</v>
      </c>
    </row>
  </sheetData>
  <printOptions horizontalCentered="1" gridLines="1"/>
  <pageMargins left="0.25" right="0.25" top="0.75" bottom="0.75" header="0.3" footer="0.3"/>
  <pageSetup scale="48" fitToHeight="0" orientation="landscape" r:id="rId1"/>
  <headerFooter>
    <oddHeader xml:space="preserve">&amp;C&amp;"Arial,Bold"&amp;12State Controller's Office
Schedule B1: Detail of Funded State-Mandated Programs by Fiscal Year
As of August 31, 2025
</oddHeader>
    <oddFooter>&amp;L&amp;"Arial,Regular"&amp;10Schedule B1: Detail of Funded State-Mandated Programs by Fiscal Year
Local Agencies&amp;R&amp;"Arial,Regular"&amp;10Page &amp;P of &amp;N</oddFooter>
  </headerFooter>
  <rowBreaks count="2" manualBreakCount="2">
    <brk id="68" max="10" man="1"/>
    <brk id="202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E3CB2-1926-41D9-8F72-69B1A0A368C0}">
  <dimension ref="A1:K922"/>
  <sheetViews>
    <sheetView zoomScaleNormal="100" zoomScalePageLayoutView="75" workbookViewId="0">
      <selection activeCell="F30" sqref="F30"/>
    </sheetView>
  </sheetViews>
  <sheetFormatPr defaultColWidth="9.109375" defaultRowHeight="15.6" outlineLevelRow="2" x14ac:dyDescent="0.3"/>
  <cols>
    <col min="1" max="1" width="14.6640625" style="17" customWidth="1"/>
    <col min="2" max="2" width="80.77734375" style="1" customWidth="1"/>
    <col min="3" max="3" width="16.77734375" style="215" customWidth="1"/>
    <col min="4" max="4" width="12.77734375" style="17" customWidth="1"/>
    <col min="5" max="6" width="18.33203125" style="216" bestFit="1" customWidth="1"/>
    <col min="7" max="7" width="16.88671875" style="216" customWidth="1"/>
    <col min="8" max="8" width="16.88671875" style="217" customWidth="1"/>
    <col min="9" max="9" width="18.109375" style="217" customWidth="1"/>
    <col min="10" max="10" width="16.88671875" style="217" customWidth="1"/>
    <col min="11" max="11" width="16.88671875" style="216" customWidth="1"/>
    <col min="12" max="16384" width="9.109375" style="1"/>
  </cols>
  <sheetData>
    <row r="1" spans="1:11" ht="15.6" customHeight="1" x14ac:dyDescent="0.3">
      <c r="A1" s="1"/>
      <c r="C1" s="1"/>
      <c r="D1" s="1"/>
      <c r="E1" s="1"/>
      <c r="F1" s="280" t="s">
        <v>4</v>
      </c>
      <c r="G1" s="211"/>
      <c r="H1" s="279" t="s">
        <v>5</v>
      </c>
      <c r="I1" s="272"/>
      <c r="J1" s="272"/>
      <c r="K1" s="1"/>
    </row>
    <row r="2" spans="1:11" s="2" customFormat="1" ht="49.2" x14ac:dyDescent="0.3">
      <c r="A2" s="164" t="s">
        <v>0</v>
      </c>
      <c r="B2" s="164" t="s">
        <v>1</v>
      </c>
      <c r="C2" s="164" t="s">
        <v>2</v>
      </c>
      <c r="D2" s="164" t="s">
        <v>3</v>
      </c>
      <c r="E2" s="212" t="s">
        <v>7</v>
      </c>
      <c r="F2" s="4" t="s">
        <v>372</v>
      </c>
      <c r="G2" s="212" t="s">
        <v>373</v>
      </c>
      <c r="H2" s="213" t="s">
        <v>10</v>
      </c>
      <c r="I2" s="213" t="s">
        <v>11</v>
      </c>
      <c r="J2" s="213" t="s">
        <v>12</v>
      </c>
      <c r="K2" s="212" t="s">
        <v>6</v>
      </c>
    </row>
    <row r="3" spans="1:11" s="90" customFormat="1" ht="15.6" customHeight="1" x14ac:dyDescent="0.3">
      <c r="A3" s="103" t="s">
        <v>265</v>
      </c>
      <c r="B3" s="103"/>
      <c r="C3" s="103"/>
      <c r="D3" s="103"/>
      <c r="E3" s="103"/>
      <c r="F3" s="103"/>
      <c r="G3" s="103"/>
      <c r="H3" s="221"/>
      <c r="I3" s="221"/>
      <c r="J3" s="221"/>
      <c r="K3" s="103"/>
    </row>
    <row r="4" spans="1:11" s="2" customFormat="1" x14ac:dyDescent="0.3">
      <c r="A4" s="6" t="s">
        <v>14</v>
      </c>
      <c r="B4" s="7" t="s">
        <v>374</v>
      </c>
      <c r="C4" s="8" t="s">
        <v>308</v>
      </c>
      <c r="D4" s="6">
        <v>250</v>
      </c>
      <c r="E4" s="9">
        <v>9409</v>
      </c>
      <c r="F4" s="9">
        <v>1000</v>
      </c>
      <c r="G4" s="9">
        <v>8409</v>
      </c>
      <c r="H4" s="9">
        <v>0</v>
      </c>
      <c r="I4" s="9">
        <v>0</v>
      </c>
      <c r="J4" s="9">
        <v>0</v>
      </c>
      <c r="K4" s="9">
        <v>8409</v>
      </c>
    </row>
    <row r="5" spans="1:11" s="2" customFormat="1" x14ac:dyDescent="0.3">
      <c r="A5" s="6" t="s">
        <v>14</v>
      </c>
      <c r="B5" s="7" t="s">
        <v>375</v>
      </c>
      <c r="C5" s="8" t="s">
        <v>312</v>
      </c>
      <c r="D5" s="6">
        <v>172</v>
      </c>
      <c r="E5" s="9">
        <v>1343</v>
      </c>
      <c r="F5" s="9">
        <v>1000</v>
      </c>
      <c r="G5" s="9">
        <v>343</v>
      </c>
      <c r="H5" s="9">
        <v>0</v>
      </c>
      <c r="I5" s="9">
        <v>0</v>
      </c>
      <c r="J5" s="9">
        <v>0</v>
      </c>
      <c r="K5" s="9">
        <v>343</v>
      </c>
    </row>
    <row r="6" spans="1:11" s="2" customFormat="1" x14ac:dyDescent="0.3">
      <c r="A6" s="6" t="s">
        <v>14</v>
      </c>
      <c r="B6" s="7" t="s">
        <v>317</v>
      </c>
      <c r="C6" s="8" t="s">
        <v>318</v>
      </c>
      <c r="D6" s="6">
        <v>11</v>
      </c>
      <c r="E6" s="9">
        <v>32402</v>
      </c>
      <c r="F6" s="9">
        <v>1000</v>
      </c>
      <c r="G6" s="9">
        <v>31402</v>
      </c>
      <c r="H6" s="9">
        <v>0</v>
      </c>
      <c r="I6" s="9">
        <v>0</v>
      </c>
      <c r="J6" s="9">
        <v>0</v>
      </c>
      <c r="K6" s="9">
        <v>31402</v>
      </c>
    </row>
    <row r="7" spans="1:11" s="2" customFormat="1" x14ac:dyDescent="0.3">
      <c r="A7" s="6" t="s">
        <v>14</v>
      </c>
      <c r="B7" s="7" t="s">
        <v>376</v>
      </c>
      <c r="C7" s="8" t="s">
        <v>320</v>
      </c>
      <c r="D7" s="6">
        <v>313</v>
      </c>
      <c r="E7" s="9">
        <v>1158</v>
      </c>
      <c r="F7" s="9">
        <v>1000</v>
      </c>
      <c r="G7" s="9">
        <v>158</v>
      </c>
      <c r="H7" s="9">
        <v>0</v>
      </c>
      <c r="I7" s="9">
        <v>0</v>
      </c>
      <c r="J7" s="9">
        <v>0</v>
      </c>
      <c r="K7" s="9">
        <v>158</v>
      </c>
    </row>
    <row r="8" spans="1:11" s="2" customFormat="1" x14ac:dyDescent="0.3">
      <c r="A8" s="6" t="s">
        <v>14</v>
      </c>
      <c r="B8" s="7" t="s">
        <v>377</v>
      </c>
      <c r="C8" s="8" t="s">
        <v>314</v>
      </c>
      <c r="D8" s="6">
        <v>330</v>
      </c>
      <c r="E8" s="9">
        <v>5214</v>
      </c>
      <c r="F8" s="9">
        <v>1000</v>
      </c>
      <c r="G8" s="9">
        <v>4214</v>
      </c>
      <c r="H8" s="9">
        <v>0</v>
      </c>
      <c r="I8" s="9">
        <v>0</v>
      </c>
      <c r="J8" s="9">
        <v>0</v>
      </c>
      <c r="K8" s="9">
        <v>4214</v>
      </c>
    </row>
    <row r="9" spans="1:11" s="2" customFormat="1" ht="15.75" customHeight="1" x14ac:dyDescent="0.3">
      <c r="A9" s="6" t="s">
        <v>14</v>
      </c>
      <c r="B9" s="7" t="s">
        <v>309</v>
      </c>
      <c r="C9" s="8" t="s">
        <v>310</v>
      </c>
      <c r="D9" s="6">
        <v>272</v>
      </c>
      <c r="E9" s="9">
        <v>11416</v>
      </c>
      <c r="F9" s="9">
        <v>1000</v>
      </c>
      <c r="G9" s="9">
        <v>10416</v>
      </c>
      <c r="H9" s="9">
        <v>0</v>
      </c>
      <c r="I9" s="9">
        <v>0</v>
      </c>
      <c r="J9" s="9">
        <v>0</v>
      </c>
      <c r="K9" s="9">
        <v>10416</v>
      </c>
    </row>
    <row r="10" spans="1:11" s="2" customFormat="1" x14ac:dyDescent="0.3">
      <c r="A10" s="6" t="s">
        <v>14</v>
      </c>
      <c r="B10" s="7" t="s">
        <v>378</v>
      </c>
      <c r="C10" s="8" t="s">
        <v>316</v>
      </c>
      <c r="D10" s="6">
        <v>209</v>
      </c>
      <c r="E10" s="9">
        <v>27314</v>
      </c>
      <c r="F10" s="9">
        <v>1000</v>
      </c>
      <c r="G10" s="9">
        <v>26314</v>
      </c>
      <c r="H10" s="9">
        <v>0</v>
      </c>
      <c r="I10" s="9">
        <v>0</v>
      </c>
      <c r="J10" s="9">
        <v>0</v>
      </c>
      <c r="K10" s="9">
        <v>26314</v>
      </c>
    </row>
    <row r="11" spans="1:11" s="2" customFormat="1" x14ac:dyDescent="0.3">
      <c r="A11" s="6" t="s">
        <v>14</v>
      </c>
      <c r="B11" s="7" t="s">
        <v>379</v>
      </c>
      <c r="C11" s="8" t="s">
        <v>322</v>
      </c>
      <c r="D11" s="6">
        <v>192</v>
      </c>
      <c r="E11" s="9">
        <v>4589</v>
      </c>
      <c r="F11" s="9">
        <v>1000</v>
      </c>
      <c r="G11" s="9">
        <v>3589</v>
      </c>
      <c r="H11" s="9">
        <v>0</v>
      </c>
      <c r="I11" s="9">
        <v>0</v>
      </c>
      <c r="J11" s="9">
        <v>0</v>
      </c>
      <c r="K11" s="9">
        <v>3589</v>
      </c>
    </row>
    <row r="12" spans="1:11" s="2" customFormat="1" x14ac:dyDescent="0.3">
      <c r="A12" s="6" t="s">
        <v>14</v>
      </c>
      <c r="B12" s="7" t="s">
        <v>380</v>
      </c>
      <c r="C12" s="8" t="s">
        <v>324</v>
      </c>
      <c r="D12" s="6">
        <v>297</v>
      </c>
      <c r="E12" s="9">
        <v>13044</v>
      </c>
      <c r="F12" s="9">
        <v>1000</v>
      </c>
      <c r="G12" s="9">
        <v>12044</v>
      </c>
      <c r="H12" s="9">
        <v>0</v>
      </c>
      <c r="I12" s="9">
        <v>0</v>
      </c>
      <c r="J12" s="9">
        <v>0</v>
      </c>
      <c r="K12" s="9">
        <v>12044</v>
      </c>
    </row>
    <row r="13" spans="1:11" s="2" customFormat="1" x14ac:dyDescent="0.3">
      <c r="A13" s="6" t="s">
        <v>14</v>
      </c>
      <c r="B13" s="7" t="s">
        <v>381</v>
      </c>
      <c r="C13" s="8" t="s">
        <v>326</v>
      </c>
      <c r="D13" s="6">
        <v>166</v>
      </c>
      <c r="E13" s="9">
        <v>8864</v>
      </c>
      <c r="F13" s="9">
        <v>1000</v>
      </c>
      <c r="G13" s="9">
        <v>7864</v>
      </c>
      <c r="H13" s="9">
        <v>0</v>
      </c>
      <c r="I13" s="9">
        <v>0</v>
      </c>
      <c r="J13" s="9">
        <v>0</v>
      </c>
      <c r="K13" s="9">
        <v>7864</v>
      </c>
    </row>
    <row r="14" spans="1:11" outlineLevel="2" x14ac:dyDescent="0.3">
      <c r="A14" s="6" t="s">
        <v>14</v>
      </c>
      <c r="B14" s="7" t="s">
        <v>382</v>
      </c>
      <c r="C14" s="8" t="s">
        <v>328</v>
      </c>
      <c r="D14" s="6">
        <v>32</v>
      </c>
      <c r="E14" s="9">
        <v>4136</v>
      </c>
      <c r="F14" s="9">
        <v>1000</v>
      </c>
      <c r="G14" s="9">
        <v>3136</v>
      </c>
      <c r="H14" s="9">
        <v>0</v>
      </c>
      <c r="I14" s="9">
        <v>0</v>
      </c>
      <c r="J14" s="9">
        <v>0</v>
      </c>
      <c r="K14" s="9">
        <v>3136</v>
      </c>
    </row>
    <row r="15" spans="1:11" outlineLevel="2" x14ac:dyDescent="0.3">
      <c r="A15" s="6" t="s">
        <v>14</v>
      </c>
      <c r="B15" s="7" t="s">
        <v>383</v>
      </c>
      <c r="C15" s="8" t="s">
        <v>330</v>
      </c>
      <c r="D15" s="6">
        <v>153</v>
      </c>
      <c r="E15" s="9">
        <v>5531</v>
      </c>
      <c r="F15" s="9">
        <v>1000</v>
      </c>
      <c r="G15" s="9">
        <v>4531</v>
      </c>
      <c r="H15" s="9">
        <v>0</v>
      </c>
      <c r="I15" s="9">
        <v>0</v>
      </c>
      <c r="J15" s="9">
        <v>0</v>
      </c>
      <c r="K15" s="9">
        <v>4531</v>
      </c>
    </row>
    <row r="16" spans="1:11" outlineLevel="2" x14ac:dyDescent="0.3">
      <c r="A16" s="6" t="s">
        <v>14</v>
      </c>
      <c r="B16" s="7" t="s">
        <v>384</v>
      </c>
      <c r="C16" s="8" t="s">
        <v>324</v>
      </c>
      <c r="D16" s="6">
        <v>48</v>
      </c>
      <c r="E16" s="9">
        <v>77253</v>
      </c>
      <c r="F16" s="9">
        <v>1000</v>
      </c>
      <c r="G16" s="9">
        <v>76253</v>
      </c>
      <c r="H16" s="9">
        <v>0</v>
      </c>
      <c r="I16" s="9">
        <v>0</v>
      </c>
      <c r="J16" s="9">
        <v>0</v>
      </c>
      <c r="K16" s="9">
        <v>76253</v>
      </c>
    </row>
    <row r="17" spans="1:11" outlineLevel="2" x14ac:dyDescent="0.3">
      <c r="A17" s="6" t="s">
        <v>14</v>
      </c>
      <c r="B17" s="7" t="s">
        <v>385</v>
      </c>
      <c r="C17" s="8" t="s">
        <v>335</v>
      </c>
      <c r="D17" s="6">
        <v>335</v>
      </c>
      <c r="E17" s="9">
        <v>3093</v>
      </c>
      <c r="F17" s="9">
        <v>1000</v>
      </c>
      <c r="G17" s="9">
        <v>2093</v>
      </c>
      <c r="H17" s="9">
        <v>0</v>
      </c>
      <c r="I17" s="9">
        <v>0</v>
      </c>
      <c r="J17" s="9">
        <v>0</v>
      </c>
      <c r="K17" s="9">
        <v>2093</v>
      </c>
    </row>
    <row r="18" spans="1:11" outlineLevel="2" x14ac:dyDescent="0.3">
      <c r="A18" s="6" t="s">
        <v>14</v>
      </c>
      <c r="B18" s="7" t="s">
        <v>386</v>
      </c>
      <c r="C18" s="8" t="s">
        <v>333</v>
      </c>
      <c r="D18" s="6">
        <v>374</v>
      </c>
      <c r="E18" s="9">
        <v>5171</v>
      </c>
      <c r="F18" s="9">
        <v>1000</v>
      </c>
      <c r="G18" s="9">
        <v>4171</v>
      </c>
      <c r="H18" s="9">
        <v>0</v>
      </c>
      <c r="I18" s="9">
        <v>0</v>
      </c>
      <c r="J18" s="9">
        <v>0</v>
      </c>
      <c r="K18" s="9">
        <v>4171</v>
      </c>
    </row>
    <row r="19" spans="1:11" outlineLevel="2" x14ac:dyDescent="0.3">
      <c r="A19" s="6" t="s">
        <v>14</v>
      </c>
      <c r="B19" s="7" t="s">
        <v>336</v>
      </c>
      <c r="C19" s="8" t="s">
        <v>337</v>
      </c>
      <c r="D19" s="6">
        <v>258</v>
      </c>
      <c r="E19" s="9">
        <v>5425</v>
      </c>
      <c r="F19" s="9">
        <v>1000</v>
      </c>
      <c r="G19" s="9">
        <v>4425</v>
      </c>
      <c r="H19" s="9">
        <v>0</v>
      </c>
      <c r="I19" s="9">
        <v>0</v>
      </c>
      <c r="J19" s="9">
        <v>0</v>
      </c>
      <c r="K19" s="9">
        <v>4425</v>
      </c>
    </row>
    <row r="20" spans="1:11" outlineLevel="2" x14ac:dyDescent="0.3">
      <c r="A20" s="6" t="s">
        <v>14</v>
      </c>
      <c r="B20" s="7" t="s">
        <v>387</v>
      </c>
      <c r="C20" s="8" t="s">
        <v>324</v>
      </c>
      <c r="D20" s="6">
        <v>260</v>
      </c>
      <c r="E20" s="9">
        <v>26769</v>
      </c>
      <c r="F20" s="9">
        <v>1000</v>
      </c>
      <c r="G20" s="9">
        <v>25769</v>
      </c>
      <c r="H20" s="9">
        <v>0</v>
      </c>
      <c r="I20" s="9">
        <v>0</v>
      </c>
      <c r="J20" s="9">
        <v>0</v>
      </c>
      <c r="K20" s="9">
        <v>25769</v>
      </c>
    </row>
    <row r="21" spans="1:11" outlineLevel="2" x14ac:dyDescent="0.3">
      <c r="A21" s="6" t="s">
        <v>14</v>
      </c>
      <c r="B21" s="7" t="s">
        <v>388</v>
      </c>
      <c r="C21" s="8" t="s">
        <v>340</v>
      </c>
      <c r="D21" s="6">
        <v>367</v>
      </c>
      <c r="E21" s="9">
        <v>15552</v>
      </c>
      <c r="F21" s="9">
        <v>1000</v>
      </c>
      <c r="G21" s="9">
        <v>14552</v>
      </c>
      <c r="H21" s="9">
        <v>0</v>
      </c>
      <c r="I21" s="9">
        <v>0</v>
      </c>
      <c r="J21" s="9">
        <v>0</v>
      </c>
      <c r="K21" s="9">
        <v>14552</v>
      </c>
    </row>
    <row r="22" spans="1:11" outlineLevel="2" x14ac:dyDescent="0.3">
      <c r="A22" s="10" t="s">
        <v>53</v>
      </c>
      <c r="B22" s="10"/>
      <c r="C22" s="10"/>
      <c r="D22" s="10"/>
      <c r="E22" s="11">
        <f t="shared" ref="E22:K22" si="0">SUBTOTAL(9,E4:E21)</f>
        <v>257683</v>
      </c>
      <c r="F22" s="11">
        <f t="shared" si="0"/>
        <v>18000</v>
      </c>
      <c r="G22" s="11">
        <f t="shared" si="0"/>
        <v>239683</v>
      </c>
      <c r="H22" s="11">
        <f t="shared" si="0"/>
        <v>0</v>
      </c>
      <c r="I22" s="11">
        <f t="shared" si="0"/>
        <v>0</v>
      </c>
      <c r="J22" s="11">
        <f t="shared" si="0"/>
        <v>0</v>
      </c>
      <c r="K22" s="11">
        <f t="shared" si="0"/>
        <v>239683</v>
      </c>
    </row>
    <row r="23" spans="1:11" outlineLevel="2" x14ac:dyDescent="0.3">
      <c r="A23" s="6" t="s">
        <v>54</v>
      </c>
      <c r="B23" s="7" t="s">
        <v>307</v>
      </c>
      <c r="C23" s="8" t="s">
        <v>308</v>
      </c>
      <c r="D23" s="6">
        <v>250</v>
      </c>
      <c r="E23" s="9">
        <v>8064</v>
      </c>
      <c r="F23" s="9">
        <v>1000</v>
      </c>
      <c r="G23" s="9">
        <v>7064</v>
      </c>
      <c r="H23" s="9">
        <v>0</v>
      </c>
      <c r="I23" s="9">
        <v>0</v>
      </c>
      <c r="J23" s="9">
        <v>0</v>
      </c>
      <c r="K23" s="9">
        <v>7064</v>
      </c>
    </row>
    <row r="24" spans="1:11" outlineLevel="2" x14ac:dyDescent="0.3">
      <c r="A24" s="6" t="s">
        <v>54</v>
      </c>
      <c r="B24" s="7" t="s">
        <v>311</v>
      </c>
      <c r="C24" s="8" t="s">
        <v>312</v>
      </c>
      <c r="D24" s="6">
        <v>172</v>
      </c>
      <c r="E24" s="9">
        <v>1073</v>
      </c>
      <c r="F24" s="9">
        <v>1000</v>
      </c>
      <c r="G24" s="9">
        <v>73</v>
      </c>
      <c r="H24" s="9">
        <v>0</v>
      </c>
      <c r="I24" s="9">
        <v>0</v>
      </c>
      <c r="J24" s="9">
        <v>0</v>
      </c>
      <c r="K24" s="9">
        <v>73</v>
      </c>
    </row>
    <row r="25" spans="1:11" outlineLevel="1" x14ac:dyDescent="0.3">
      <c r="A25" s="6" t="s">
        <v>54</v>
      </c>
      <c r="B25" s="7" t="s">
        <v>317</v>
      </c>
      <c r="C25" s="8" t="s">
        <v>318</v>
      </c>
      <c r="D25" s="6">
        <v>11</v>
      </c>
      <c r="E25" s="9">
        <v>39075</v>
      </c>
      <c r="F25" s="9">
        <v>1000</v>
      </c>
      <c r="G25" s="9">
        <v>38075</v>
      </c>
      <c r="H25" s="9">
        <v>0</v>
      </c>
      <c r="I25" s="9">
        <v>0</v>
      </c>
      <c r="J25" s="9">
        <v>0</v>
      </c>
      <c r="K25" s="9">
        <v>38075</v>
      </c>
    </row>
    <row r="26" spans="1:11" outlineLevel="2" x14ac:dyDescent="0.3">
      <c r="A26" s="6" t="s">
        <v>54</v>
      </c>
      <c r="B26" s="7" t="s">
        <v>319</v>
      </c>
      <c r="C26" s="8" t="s">
        <v>320</v>
      </c>
      <c r="D26" s="6">
        <v>313</v>
      </c>
      <c r="E26" s="9">
        <v>1646</v>
      </c>
      <c r="F26" s="9">
        <v>1000</v>
      </c>
      <c r="G26" s="9">
        <v>646</v>
      </c>
      <c r="H26" s="9">
        <v>0</v>
      </c>
      <c r="I26" s="9">
        <v>0</v>
      </c>
      <c r="J26" s="9">
        <v>0</v>
      </c>
      <c r="K26" s="9">
        <v>646</v>
      </c>
    </row>
    <row r="27" spans="1:11" outlineLevel="2" x14ac:dyDescent="0.3">
      <c r="A27" s="6" t="s">
        <v>54</v>
      </c>
      <c r="B27" s="7" t="s">
        <v>377</v>
      </c>
      <c r="C27" s="8" t="s">
        <v>314</v>
      </c>
      <c r="D27" s="6">
        <v>330</v>
      </c>
      <c r="E27" s="9">
        <v>25018</v>
      </c>
      <c r="F27" s="9">
        <v>1000</v>
      </c>
      <c r="G27" s="9">
        <v>24018</v>
      </c>
      <c r="H27" s="9">
        <v>0</v>
      </c>
      <c r="I27" s="9">
        <v>0</v>
      </c>
      <c r="J27" s="9">
        <v>0</v>
      </c>
      <c r="K27" s="9">
        <v>24018</v>
      </c>
    </row>
    <row r="28" spans="1:11" ht="15.75" customHeight="1" outlineLevel="2" x14ac:dyDescent="0.3">
      <c r="A28" s="6" t="s">
        <v>54</v>
      </c>
      <c r="B28" s="7" t="s">
        <v>309</v>
      </c>
      <c r="C28" s="8" t="s">
        <v>310</v>
      </c>
      <c r="D28" s="6">
        <v>272</v>
      </c>
      <c r="E28" s="9">
        <v>12367</v>
      </c>
      <c r="F28" s="9">
        <v>1000</v>
      </c>
      <c r="G28" s="9">
        <v>11367</v>
      </c>
      <c r="H28" s="9">
        <v>0</v>
      </c>
      <c r="I28" s="9">
        <v>0</v>
      </c>
      <c r="J28" s="9">
        <v>0</v>
      </c>
      <c r="K28" s="9">
        <v>11367</v>
      </c>
    </row>
    <row r="29" spans="1:11" outlineLevel="2" x14ac:dyDescent="0.3">
      <c r="A29" s="6" t="s">
        <v>54</v>
      </c>
      <c r="B29" s="7" t="s">
        <v>378</v>
      </c>
      <c r="C29" s="8" t="s">
        <v>316</v>
      </c>
      <c r="D29" s="6">
        <v>209</v>
      </c>
      <c r="E29" s="9">
        <v>21629</v>
      </c>
      <c r="F29" s="9">
        <v>1000</v>
      </c>
      <c r="G29" s="9">
        <v>20629</v>
      </c>
      <c r="H29" s="9">
        <v>0</v>
      </c>
      <c r="I29" s="9">
        <v>0</v>
      </c>
      <c r="J29" s="9">
        <v>0</v>
      </c>
      <c r="K29" s="9">
        <v>20629</v>
      </c>
    </row>
    <row r="30" spans="1:11" outlineLevel="2" x14ac:dyDescent="0.3">
      <c r="A30" s="6" t="s">
        <v>54</v>
      </c>
      <c r="B30" s="7" t="s">
        <v>389</v>
      </c>
      <c r="C30" s="8" t="s">
        <v>390</v>
      </c>
      <c r="D30" s="6">
        <v>183</v>
      </c>
      <c r="E30" s="9">
        <v>4485</v>
      </c>
      <c r="F30" s="9">
        <v>1000</v>
      </c>
      <c r="G30" s="9">
        <v>3485</v>
      </c>
      <c r="H30" s="9">
        <v>0</v>
      </c>
      <c r="I30" s="9">
        <v>0</v>
      </c>
      <c r="J30" s="9">
        <v>0</v>
      </c>
      <c r="K30" s="9">
        <v>3485</v>
      </c>
    </row>
    <row r="31" spans="1:11" outlineLevel="2" x14ac:dyDescent="0.3">
      <c r="A31" s="6" t="s">
        <v>54</v>
      </c>
      <c r="B31" s="7" t="s">
        <v>379</v>
      </c>
      <c r="C31" s="8" t="s">
        <v>322</v>
      </c>
      <c r="D31" s="6">
        <v>192</v>
      </c>
      <c r="E31" s="9">
        <v>3656</v>
      </c>
      <c r="F31" s="9">
        <v>1000</v>
      </c>
      <c r="G31" s="9">
        <v>2656</v>
      </c>
      <c r="H31" s="9">
        <v>0</v>
      </c>
      <c r="I31" s="9">
        <v>0</v>
      </c>
      <c r="J31" s="9">
        <v>0</v>
      </c>
      <c r="K31" s="9">
        <v>2656</v>
      </c>
    </row>
    <row r="32" spans="1:11" outlineLevel="2" x14ac:dyDescent="0.3">
      <c r="A32" s="6" t="s">
        <v>54</v>
      </c>
      <c r="B32" s="7" t="s">
        <v>323</v>
      </c>
      <c r="C32" s="8" t="s">
        <v>324</v>
      </c>
      <c r="D32" s="6">
        <v>297</v>
      </c>
      <c r="E32" s="9">
        <v>22236</v>
      </c>
      <c r="F32" s="9">
        <v>1000</v>
      </c>
      <c r="G32" s="9">
        <v>21236</v>
      </c>
      <c r="H32" s="9">
        <v>0</v>
      </c>
      <c r="I32" s="9">
        <v>0</v>
      </c>
      <c r="J32" s="9">
        <v>0</v>
      </c>
      <c r="K32" s="9">
        <v>21236</v>
      </c>
    </row>
    <row r="33" spans="1:11" outlineLevel="2" x14ac:dyDescent="0.3">
      <c r="A33" s="6" t="s">
        <v>54</v>
      </c>
      <c r="B33" s="7" t="s">
        <v>325</v>
      </c>
      <c r="C33" s="8" t="s">
        <v>326</v>
      </c>
      <c r="D33" s="6">
        <v>166</v>
      </c>
      <c r="E33" s="9">
        <v>9662</v>
      </c>
      <c r="F33" s="9">
        <v>1000</v>
      </c>
      <c r="G33" s="9">
        <v>8662</v>
      </c>
      <c r="H33" s="9">
        <v>0</v>
      </c>
      <c r="I33" s="9">
        <v>0</v>
      </c>
      <c r="J33" s="9">
        <v>0</v>
      </c>
      <c r="K33" s="9">
        <v>8662</v>
      </c>
    </row>
    <row r="34" spans="1:11" outlineLevel="2" x14ac:dyDescent="0.3">
      <c r="A34" s="6" t="s">
        <v>54</v>
      </c>
      <c r="B34" s="7" t="s">
        <v>327</v>
      </c>
      <c r="C34" s="8" t="s">
        <v>328</v>
      </c>
      <c r="D34" s="6">
        <v>32</v>
      </c>
      <c r="E34" s="9">
        <v>3955</v>
      </c>
      <c r="F34" s="9">
        <v>1000</v>
      </c>
      <c r="G34" s="9">
        <v>2955</v>
      </c>
      <c r="H34" s="9">
        <v>0</v>
      </c>
      <c r="I34" s="9">
        <v>0</v>
      </c>
      <c r="J34" s="9">
        <v>0</v>
      </c>
      <c r="K34" s="9">
        <v>2955</v>
      </c>
    </row>
    <row r="35" spans="1:11" outlineLevel="2" x14ac:dyDescent="0.3">
      <c r="A35" s="6" t="s">
        <v>54</v>
      </c>
      <c r="B35" s="7" t="s">
        <v>329</v>
      </c>
      <c r="C35" s="8" t="s">
        <v>330</v>
      </c>
      <c r="D35" s="6">
        <v>153</v>
      </c>
      <c r="E35" s="9">
        <v>4184</v>
      </c>
      <c r="F35" s="9">
        <v>1000</v>
      </c>
      <c r="G35" s="9">
        <v>3184</v>
      </c>
      <c r="H35" s="9">
        <v>0</v>
      </c>
      <c r="I35" s="9">
        <v>0</v>
      </c>
      <c r="J35" s="9">
        <v>0</v>
      </c>
      <c r="K35" s="9">
        <v>3184</v>
      </c>
    </row>
    <row r="36" spans="1:11" outlineLevel="2" x14ac:dyDescent="0.3">
      <c r="A36" s="6" t="s">
        <v>54</v>
      </c>
      <c r="B36" s="7" t="s">
        <v>331</v>
      </c>
      <c r="C36" s="8" t="s">
        <v>324</v>
      </c>
      <c r="D36" s="6">
        <v>48</v>
      </c>
      <c r="E36" s="9">
        <v>76083</v>
      </c>
      <c r="F36" s="9">
        <v>1000</v>
      </c>
      <c r="G36" s="9">
        <v>75083</v>
      </c>
      <c r="H36" s="9">
        <v>0</v>
      </c>
      <c r="I36" s="9">
        <v>0</v>
      </c>
      <c r="J36" s="9">
        <v>0</v>
      </c>
      <c r="K36" s="9">
        <v>75083</v>
      </c>
    </row>
    <row r="37" spans="1:11" outlineLevel="2" x14ac:dyDescent="0.3">
      <c r="A37" s="6" t="s">
        <v>54</v>
      </c>
      <c r="B37" s="7" t="s">
        <v>386</v>
      </c>
      <c r="C37" s="8" t="s">
        <v>333</v>
      </c>
      <c r="D37" s="6">
        <v>374</v>
      </c>
      <c r="E37" s="9">
        <v>0</v>
      </c>
      <c r="F37" s="9">
        <v>0</v>
      </c>
      <c r="G37" s="9">
        <v>0</v>
      </c>
      <c r="H37" s="9">
        <v>1000</v>
      </c>
      <c r="I37" s="9">
        <v>0</v>
      </c>
      <c r="J37" s="9">
        <v>1000</v>
      </c>
      <c r="K37" s="9">
        <v>-1000</v>
      </c>
    </row>
    <row r="38" spans="1:11" outlineLevel="2" x14ac:dyDescent="0.3">
      <c r="A38" s="6" t="s">
        <v>54</v>
      </c>
      <c r="B38" s="7" t="s">
        <v>391</v>
      </c>
      <c r="C38" s="8" t="s">
        <v>392</v>
      </c>
      <c r="D38" s="6">
        <v>171</v>
      </c>
      <c r="E38" s="9">
        <v>3199</v>
      </c>
      <c r="F38" s="9">
        <v>1000</v>
      </c>
      <c r="G38" s="9">
        <v>2199</v>
      </c>
      <c r="H38" s="9">
        <v>0</v>
      </c>
      <c r="I38" s="9">
        <v>0</v>
      </c>
      <c r="J38" s="9">
        <v>0</v>
      </c>
      <c r="K38" s="9">
        <v>2199</v>
      </c>
    </row>
    <row r="39" spans="1:11" outlineLevel="2" x14ac:dyDescent="0.3">
      <c r="A39" s="6" t="s">
        <v>54</v>
      </c>
      <c r="B39" s="7" t="s">
        <v>336</v>
      </c>
      <c r="C39" s="8" t="s">
        <v>337</v>
      </c>
      <c r="D39" s="6">
        <v>258</v>
      </c>
      <c r="E39" s="9">
        <v>10561</v>
      </c>
      <c r="F39" s="9">
        <v>1000</v>
      </c>
      <c r="G39" s="9">
        <v>9561</v>
      </c>
      <c r="H39" s="9">
        <v>0</v>
      </c>
      <c r="I39" s="9">
        <v>0</v>
      </c>
      <c r="J39" s="9">
        <v>0</v>
      </c>
      <c r="K39" s="9">
        <v>9561</v>
      </c>
    </row>
    <row r="40" spans="1:11" outlineLevel="2" x14ac:dyDescent="0.3">
      <c r="A40" s="6" t="s">
        <v>54</v>
      </c>
      <c r="B40" s="7" t="s">
        <v>338</v>
      </c>
      <c r="C40" s="8" t="s">
        <v>324</v>
      </c>
      <c r="D40" s="6">
        <v>260</v>
      </c>
      <c r="E40" s="9">
        <v>33492</v>
      </c>
      <c r="F40" s="9">
        <v>1000</v>
      </c>
      <c r="G40" s="9">
        <v>32492</v>
      </c>
      <c r="H40" s="9">
        <v>0</v>
      </c>
      <c r="I40" s="9">
        <v>0</v>
      </c>
      <c r="J40" s="9">
        <v>0</v>
      </c>
      <c r="K40" s="9">
        <v>32492</v>
      </c>
    </row>
    <row r="41" spans="1:11" outlineLevel="2" x14ac:dyDescent="0.3">
      <c r="A41" s="6" t="s">
        <v>54</v>
      </c>
      <c r="B41" s="7" t="s">
        <v>388</v>
      </c>
      <c r="C41" s="8" t="s">
        <v>340</v>
      </c>
      <c r="D41" s="6">
        <v>367</v>
      </c>
      <c r="E41" s="9">
        <v>32583</v>
      </c>
      <c r="F41" s="9">
        <v>1000</v>
      </c>
      <c r="G41" s="9">
        <v>31583</v>
      </c>
      <c r="H41" s="9">
        <v>0</v>
      </c>
      <c r="I41" s="9">
        <v>0</v>
      </c>
      <c r="J41" s="9">
        <v>0</v>
      </c>
      <c r="K41" s="9">
        <v>31583</v>
      </c>
    </row>
    <row r="42" spans="1:11" outlineLevel="2" x14ac:dyDescent="0.3">
      <c r="A42" s="6" t="s">
        <v>54</v>
      </c>
      <c r="B42" s="7" t="s">
        <v>393</v>
      </c>
      <c r="C42" s="8" t="s">
        <v>394</v>
      </c>
      <c r="D42" s="6">
        <v>346</v>
      </c>
      <c r="E42" s="9">
        <v>21301</v>
      </c>
      <c r="F42" s="9">
        <v>1000</v>
      </c>
      <c r="G42" s="9">
        <v>20301</v>
      </c>
      <c r="H42" s="9">
        <v>0</v>
      </c>
      <c r="I42" s="9">
        <v>0</v>
      </c>
      <c r="J42" s="9">
        <v>0</v>
      </c>
      <c r="K42" s="9">
        <v>20301</v>
      </c>
    </row>
    <row r="43" spans="1:11" ht="15.75" customHeight="1" outlineLevel="2" x14ac:dyDescent="0.3">
      <c r="A43" s="6" t="s">
        <v>54</v>
      </c>
      <c r="B43" s="7" t="s">
        <v>395</v>
      </c>
      <c r="C43" s="8" t="s">
        <v>396</v>
      </c>
      <c r="D43" s="6">
        <v>351</v>
      </c>
      <c r="E43" s="9">
        <v>1265</v>
      </c>
      <c r="F43" s="9">
        <v>1000</v>
      </c>
      <c r="G43" s="9">
        <v>265</v>
      </c>
      <c r="H43" s="9">
        <v>0</v>
      </c>
      <c r="I43" s="9">
        <v>0</v>
      </c>
      <c r="J43" s="9">
        <v>0</v>
      </c>
      <c r="K43" s="9">
        <v>265</v>
      </c>
    </row>
    <row r="44" spans="1:11" outlineLevel="2" x14ac:dyDescent="0.3">
      <c r="A44" s="10" t="s">
        <v>59</v>
      </c>
      <c r="B44" s="10"/>
      <c r="C44" s="10"/>
      <c r="D44" s="10"/>
      <c r="E44" s="11">
        <f t="shared" ref="E44:K44" si="1">SUBTOTAL(9,E23:E43)</f>
        <v>335534</v>
      </c>
      <c r="F44" s="11">
        <f t="shared" si="1"/>
        <v>20000</v>
      </c>
      <c r="G44" s="11">
        <f t="shared" si="1"/>
        <v>315534</v>
      </c>
      <c r="H44" s="11">
        <f t="shared" si="1"/>
        <v>1000</v>
      </c>
      <c r="I44" s="11">
        <f t="shared" si="1"/>
        <v>0</v>
      </c>
      <c r="J44" s="11">
        <f t="shared" si="1"/>
        <v>1000</v>
      </c>
      <c r="K44" s="11">
        <f t="shared" si="1"/>
        <v>314534</v>
      </c>
    </row>
    <row r="45" spans="1:11" outlineLevel="2" x14ac:dyDescent="0.3">
      <c r="A45" s="6" t="s">
        <v>60</v>
      </c>
      <c r="B45" s="7" t="s">
        <v>307</v>
      </c>
      <c r="C45" s="8" t="s">
        <v>308</v>
      </c>
      <c r="D45" s="6">
        <v>250</v>
      </c>
      <c r="E45" s="9">
        <v>6120</v>
      </c>
      <c r="F45" s="9">
        <v>1000</v>
      </c>
      <c r="G45" s="9">
        <v>5120</v>
      </c>
      <c r="H45" s="9">
        <v>0</v>
      </c>
      <c r="I45" s="9">
        <v>0</v>
      </c>
      <c r="J45" s="9">
        <v>0</v>
      </c>
      <c r="K45" s="9">
        <v>5120</v>
      </c>
    </row>
    <row r="46" spans="1:11" outlineLevel="2" x14ac:dyDescent="0.3">
      <c r="A46" s="6" t="s">
        <v>60</v>
      </c>
      <c r="B46" s="7" t="s">
        <v>397</v>
      </c>
      <c r="C46" s="8" t="s">
        <v>398</v>
      </c>
      <c r="D46" s="6">
        <v>369</v>
      </c>
      <c r="E46" s="9">
        <v>2472</v>
      </c>
      <c r="F46" s="9">
        <v>1000</v>
      </c>
      <c r="G46" s="9">
        <v>1472</v>
      </c>
      <c r="H46" s="9">
        <v>0</v>
      </c>
      <c r="I46" s="9">
        <v>0</v>
      </c>
      <c r="J46" s="9">
        <v>0</v>
      </c>
      <c r="K46" s="9">
        <v>1472</v>
      </c>
    </row>
    <row r="47" spans="1:11" outlineLevel="2" x14ac:dyDescent="0.3">
      <c r="A47" s="6" t="s">
        <v>60</v>
      </c>
      <c r="B47" s="7" t="s">
        <v>311</v>
      </c>
      <c r="C47" s="8" t="s">
        <v>312</v>
      </c>
      <c r="D47" s="6">
        <v>172</v>
      </c>
      <c r="E47" s="9">
        <v>2602</v>
      </c>
      <c r="F47" s="9">
        <v>1000</v>
      </c>
      <c r="G47" s="9">
        <v>1602</v>
      </c>
      <c r="H47" s="9">
        <v>0</v>
      </c>
      <c r="I47" s="9">
        <v>0</v>
      </c>
      <c r="J47" s="9">
        <v>0</v>
      </c>
      <c r="K47" s="9">
        <v>1602</v>
      </c>
    </row>
    <row r="48" spans="1:11" outlineLevel="2" x14ac:dyDescent="0.3">
      <c r="A48" s="6" t="s">
        <v>60</v>
      </c>
      <c r="B48" s="7" t="s">
        <v>317</v>
      </c>
      <c r="C48" s="8" t="s">
        <v>318</v>
      </c>
      <c r="D48" s="6">
        <v>11</v>
      </c>
      <c r="E48" s="9">
        <v>24319</v>
      </c>
      <c r="F48" s="9">
        <v>1000</v>
      </c>
      <c r="G48" s="9">
        <v>23319</v>
      </c>
      <c r="H48" s="9">
        <v>0</v>
      </c>
      <c r="I48" s="9">
        <v>0</v>
      </c>
      <c r="J48" s="9">
        <v>0</v>
      </c>
      <c r="K48" s="9">
        <v>23319</v>
      </c>
    </row>
    <row r="49" spans="1:11" outlineLevel="2" x14ac:dyDescent="0.3">
      <c r="A49" s="6" t="s">
        <v>60</v>
      </c>
      <c r="B49" s="7" t="s">
        <v>319</v>
      </c>
      <c r="C49" s="8" t="s">
        <v>320</v>
      </c>
      <c r="D49" s="6">
        <v>313</v>
      </c>
      <c r="E49" s="9">
        <v>7145</v>
      </c>
      <c r="F49" s="9">
        <v>1000</v>
      </c>
      <c r="G49" s="9">
        <v>6145</v>
      </c>
      <c r="H49" s="9">
        <v>0</v>
      </c>
      <c r="I49" s="9">
        <v>0</v>
      </c>
      <c r="J49" s="9">
        <v>0</v>
      </c>
      <c r="K49" s="9">
        <v>6145</v>
      </c>
    </row>
    <row r="50" spans="1:11" outlineLevel="2" x14ac:dyDescent="0.3">
      <c r="A50" s="6" t="s">
        <v>60</v>
      </c>
      <c r="B50" s="7" t="s">
        <v>377</v>
      </c>
      <c r="C50" s="8" t="s">
        <v>314</v>
      </c>
      <c r="D50" s="6">
        <v>330</v>
      </c>
      <c r="E50" s="9">
        <v>5781</v>
      </c>
      <c r="F50" s="9">
        <v>1000</v>
      </c>
      <c r="G50" s="9">
        <v>4781</v>
      </c>
      <c r="H50" s="9">
        <v>0</v>
      </c>
      <c r="I50" s="9">
        <v>0</v>
      </c>
      <c r="J50" s="9">
        <v>0</v>
      </c>
      <c r="K50" s="9">
        <v>4781</v>
      </c>
    </row>
    <row r="51" spans="1:11" ht="15.75" customHeight="1" outlineLevel="1" x14ac:dyDescent="0.3">
      <c r="A51" s="6" t="s">
        <v>60</v>
      </c>
      <c r="B51" s="7" t="s">
        <v>309</v>
      </c>
      <c r="C51" s="8" t="s">
        <v>310</v>
      </c>
      <c r="D51" s="6">
        <v>272</v>
      </c>
      <c r="E51" s="9">
        <v>12692</v>
      </c>
      <c r="F51" s="9">
        <v>1000</v>
      </c>
      <c r="G51" s="9">
        <v>11692</v>
      </c>
      <c r="H51" s="9">
        <v>0</v>
      </c>
      <c r="I51" s="9">
        <v>0</v>
      </c>
      <c r="J51" s="9">
        <v>0</v>
      </c>
      <c r="K51" s="9">
        <v>11692</v>
      </c>
    </row>
    <row r="52" spans="1:11" ht="30.6" outlineLevel="2" x14ac:dyDescent="0.3">
      <c r="A52" s="6" t="s">
        <v>60</v>
      </c>
      <c r="B52" s="152" t="s">
        <v>399</v>
      </c>
      <c r="C52" s="8" t="s">
        <v>400</v>
      </c>
      <c r="D52" s="6">
        <v>276</v>
      </c>
      <c r="E52" s="9">
        <v>1122</v>
      </c>
      <c r="F52" s="9">
        <v>1000</v>
      </c>
      <c r="G52" s="9">
        <v>122</v>
      </c>
      <c r="H52" s="9">
        <v>0</v>
      </c>
      <c r="I52" s="9">
        <v>0</v>
      </c>
      <c r="J52" s="9">
        <v>0</v>
      </c>
      <c r="K52" s="9">
        <v>122</v>
      </c>
    </row>
    <row r="53" spans="1:11" ht="48" customHeight="1" outlineLevel="2" x14ac:dyDescent="0.3">
      <c r="A53" s="6" t="s">
        <v>60</v>
      </c>
      <c r="B53" s="152" t="s">
        <v>401</v>
      </c>
      <c r="C53" s="8" t="s">
        <v>402</v>
      </c>
      <c r="D53" s="6">
        <v>292</v>
      </c>
      <c r="E53" s="9">
        <v>3493</v>
      </c>
      <c r="F53" s="9">
        <v>0</v>
      </c>
      <c r="G53" s="9">
        <v>3493</v>
      </c>
      <c r="H53" s="9">
        <v>0</v>
      </c>
      <c r="I53" s="9">
        <v>0</v>
      </c>
      <c r="J53" s="9">
        <v>0</v>
      </c>
      <c r="K53" s="9">
        <v>3493</v>
      </c>
    </row>
    <row r="54" spans="1:11" outlineLevel="2" x14ac:dyDescent="0.3">
      <c r="A54" s="6" t="s">
        <v>60</v>
      </c>
      <c r="B54" s="7" t="s">
        <v>378</v>
      </c>
      <c r="C54" s="8" t="s">
        <v>316</v>
      </c>
      <c r="D54" s="6">
        <v>209</v>
      </c>
      <c r="E54" s="9">
        <v>22232</v>
      </c>
      <c r="F54" s="9">
        <v>1000</v>
      </c>
      <c r="G54" s="9">
        <v>21232</v>
      </c>
      <c r="H54" s="9">
        <v>0</v>
      </c>
      <c r="I54" s="9">
        <v>0</v>
      </c>
      <c r="J54" s="9">
        <v>0</v>
      </c>
      <c r="K54" s="9">
        <v>21232</v>
      </c>
    </row>
    <row r="55" spans="1:11" outlineLevel="2" x14ac:dyDescent="0.3">
      <c r="A55" s="6" t="s">
        <v>60</v>
      </c>
      <c r="B55" s="7" t="s">
        <v>389</v>
      </c>
      <c r="C55" s="8" t="s">
        <v>390</v>
      </c>
      <c r="D55" s="6">
        <v>183</v>
      </c>
      <c r="E55" s="9">
        <v>1471</v>
      </c>
      <c r="F55" s="9">
        <v>1000</v>
      </c>
      <c r="G55" s="9">
        <v>471</v>
      </c>
      <c r="H55" s="9">
        <v>0</v>
      </c>
      <c r="I55" s="9">
        <v>0</v>
      </c>
      <c r="J55" s="9">
        <v>0</v>
      </c>
      <c r="K55" s="9">
        <v>471</v>
      </c>
    </row>
    <row r="56" spans="1:11" outlineLevel="2" x14ac:dyDescent="0.3">
      <c r="A56" s="6" t="s">
        <v>60</v>
      </c>
      <c r="B56" s="7" t="s">
        <v>379</v>
      </c>
      <c r="C56" s="8" t="s">
        <v>322</v>
      </c>
      <c r="D56" s="6">
        <v>192</v>
      </c>
      <c r="E56" s="9">
        <v>1429</v>
      </c>
      <c r="F56" s="9">
        <v>1000</v>
      </c>
      <c r="G56" s="9">
        <v>429</v>
      </c>
      <c r="H56" s="9">
        <v>0</v>
      </c>
      <c r="I56" s="9">
        <v>0</v>
      </c>
      <c r="J56" s="9">
        <v>0</v>
      </c>
      <c r="K56" s="9">
        <v>429</v>
      </c>
    </row>
    <row r="57" spans="1:11" outlineLevel="2" x14ac:dyDescent="0.3">
      <c r="A57" s="6" t="s">
        <v>60</v>
      </c>
      <c r="B57" s="7" t="s">
        <v>323</v>
      </c>
      <c r="C57" s="8" t="s">
        <v>324</v>
      </c>
      <c r="D57" s="6">
        <v>297</v>
      </c>
      <c r="E57" s="9">
        <v>15484</v>
      </c>
      <c r="F57" s="9">
        <v>1000</v>
      </c>
      <c r="G57" s="9">
        <v>14484</v>
      </c>
      <c r="H57" s="9">
        <v>0</v>
      </c>
      <c r="I57" s="9">
        <v>0</v>
      </c>
      <c r="J57" s="9">
        <v>0</v>
      </c>
      <c r="K57" s="9">
        <v>14484</v>
      </c>
    </row>
    <row r="58" spans="1:11" outlineLevel="2" x14ac:dyDescent="0.3">
      <c r="A58" s="6" t="s">
        <v>60</v>
      </c>
      <c r="B58" s="7" t="s">
        <v>325</v>
      </c>
      <c r="C58" s="8" t="s">
        <v>326</v>
      </c>
      <c r="D58" s="6">
        <v>166</v>
      </c>
      <c r="E58" s="9">
        <v>32116</v>
      </c>
      <c r="F58" s="9">
        <v>1000</v>
      </c>
      <c r="G58" s="9">
        <v>31116</v>
      </c>
      <c r="H58" s="9">
        <v>0</v>
      </c>
      <c r="I58" s="9">
        <v>0</v>
      </c>
      <c r="J58" s="9">
        <v>0</v>
      </c>
      <c r="K58" s="9">
        <v>31116</v>
      </c>
    </row>
    <row r="59" spans="1:11" outlineLevel="2" x14ac:dyDescent="0.3">
      <c r="A59" s="6" t="s">
        <v>60</v>
      </c>
      <c r="B59" s="7" t="s">
        <v>327</v>
      </c>
      <c r="C59" s="8" t="s">
        <v>328</v>
      </c>
      <c r="D59" s="6">
        <v>32</v>
      </c>
      <c r="E59" s="9">
        <v>5067</v>
      </c>
      <c r="F59" s="9">
        <v>1000</v>
      </c>
      <c r="G59" s="9">
        <v>4067</v>
      </c>
      <c r="H59" s="9">
        <v>0</v>
      </c>
      <c r="I59" s="9">
        <v>0</v>
      </c>
      <c r="J59" s="9">
        <v>0</v>
      </c>
      <c r="K59" s="9">
        <v>4067</v>
      </c>
    </row>
    <row r="60" spans="1:11" outlineLevel="2" x14ac:dyDescent="0.3">
      <c r="A60" s="6" t="s">
        <v>60</v>
      </c>
      <c r="B60" s="7" t="s">
        <v>403</v>
      </c>
      <c r="C60" s="8" t="s">
        <v>404</v>
      </c>
      <c r="D60" s="6">
        <v>368</v>
      </c>
      <c r="E60" s="9">
        <v>1067</v>
      </c>
      <c r="F60" s="9">
        <v>1000</v>
      </c>
      <c r="G60" s="9">
        <v>67</v>
      </c>
      <c r="H60" s="9">
        <v>0</v>
      </c>
      <c r="I60" s="9">
        <v>0</v>
      </c>
      <c r="J60" s="9">
        <v>0</v>
      </c>
      <c r="K60" s="9">
        <v>67</v>
      </c>
    </row>
    <row r="61" spans="1:11" outlineLevel="2" x14ac:dyDescent="0.3">
      <c r="A61" s="6" t="s">
        <v>60</v>
      </c>
      <c r="B61" s="7" t="s">
        <v>405</v>
      </c>
      <c r="C61" s="8" t="s">
        <v>406</v>
      </c>
      <c r="D61" s="6">
        <v>357</v>
      </c>
      <c r="E61" s="9">
        <v>2744</v>
      </c>
      <c r="F61" s="9">
        <v>1000</v>
      </c>
      <c r="G61" s="9">
        <v>1744</v>
      </c>
      <c r="H61" s="9">
        <v>0</v>
      </c>
      <c r="I61" s="9">
        <v>0</v>
      </c>
      <c r="J61" s="9">
        <v>0</v>
      </c>
      <c r="K61" s="9">
        <v>1744</v>
      </c>
    </row>
    <row r="62" spans="1:11" outlineLevel="2" x14ac:dyDescent="0.3">
      <c r="A62" s="6" t="s">
        <v>60</v>
      </c>
      <c r="B62" s="7" t="s">
        <v>329</v>
      </c>
      <c r="C62" s="8" t="s">
        <v>330</v>
      </c>
      <c r="D62" s="6">
        <v>153</v>
      </c>
      <c r="E62" s="9">
        <v>2912</v>
      </c>
      <c r="F62" s="9">
        <v>1000</v>
      </c>
      <c r="G62" s="9">
        <v>1912</v>
      </c>
      <c r="H62" s="9">
        <v>0</v>
      </c>
      <c r="I62" s="9">
        <v>0</v>
      </c>
      <c r="J62" s="9">
        <v>0</v>
      </c>
      <c r="K62" s="9">
        <v>1912</v>
      </c>
    </row>
    <row r="63" spans="1:11" outlineLevel="2" x14ac:dyDescent="0.3">
      <c r="A63" s="6" t="s">
        <v>60</v>
      </c>
      <c r="B63" s="7" t="s">
        <v>331</v>
      </c>
      <c r="C63" s="8" t="s">
        <v>324</v>
      </c>
      <c r="D63" s="6">
        <v>48</v>
      </c>
      <c r="E63" s="9">
        <v>72708</v>
      </c>
      <c r="F63" s="9">
        <v>1000</v>
      </c>
      <c r="G63" s="9">
        <v>71708</v>
      </c>
      <c r="H63" s="9">
        <v>0</v>
      </c>
      <c r="I63" s="9">
        <v>0</v>
      </c>
      <c r="J63" s="9">
        <v>0</v>
      </c>
      <c r="K63" s="9">
        <v>71708</v>
      </c>
    </row>
    <row r="64" spans="1:11" outlineLevel="2" x14ac:dyDescent="0.3">
      <c r="A64" s="6" t="s">
        <v>60</v>
      </c>
      <c r="B64" s="7" t="s">
        <v>407</v>
      </c>
      <c r="C64" s="8" t="s">
        <v>408</v>
      </c>
      <c r="D64" s="6">
        <v>350</v>
      </c>
      <c r="E64" s="9">
        <v>1129</v>
      </c>
      <c r="F64" s="9">
        <v>1000</v>
      </c>
      <c r="G64" s="9">
        <v>129</v>
      </c>
      <c r="H64" s="9">
        <v>0</v>
      </c>
      <c r="I64" s="9">
        <v>0</v>
      </c>
      <c r="J64" s="9">
        <v>0</v>
      </c>
      <c r="K64" s="9">
        <v>129</v>
      </c>
    </row>
    <row r="65" spans="1:11" outlineLevel="2" x14ac:dyDescent="0.3">
      <c r="A65" s="6" t="s">
        <v>60</v>
      </c>
      <c r="B65" s="7" t="s">
        <v>391</v>
      </c>
      <c r="C65" s="8" t="s">
        <v>392</v>
      </c>
      <c r="D65" s="6">
        <v>171</v>
      </c>
      <c r="E65" s="9">
        <v>4940</v>
      </c>
      <c r="F65" s="9">
        <v>1000</v>
      </c>
      <c r="G65" s="9">
        <v>3940</v>
      </c>
      <c r="H65" s="9">
        <v>0</v>
      </c>
      <c r="I65" s="9">
        <v>0</v>
      </c>
      <c r="J65" s="9">
        <v>0</v>
      </c>
      <c r="K65" s="9">
        <v>3940</v>
      </c>
    </row>
    <row r="66" spans="1:11" outlineLevel="2" x14ac:dyDescent="0.3">
      <c r="A66" s="6" t="s">
        <v>60</v>
      </c>
      <c r="B66" s="7" t="s">
        <v>336</v>
      </c>
      <c r="C66" s="8" t="s">
        <v>337</v>
      </c>
      <c r="D66" s="6">
        <v>258</v>
      </c>
      <c r="E66" s="9">
        <v>13704</v>
      </c>
      <c r="F66" s="9">
        <v>1000</v>
      </c>
      <c r="G66" s="9">
        <v>12704</v>
      </c>
      <c r="H66" s="9">
        <v>0</v>
      </c>
      <c r="I66" s="9">
        <v>0</v>
      </c>
      <c r="J66" s="9">
        <v>0</v>
      </c>
      <c r="K66" s="9">
        <v>12704</v>
      </c>
    </row>
    <row r="67" spans="1:11" outlineLevel="2" x14ac:dyDescent="0.3">
      <c r="A67" s="6" t="s">
        <v>60</v>
      </c>
      <c r="B67" s="7" t="s">
        <v>338</v>
      </c>
      <c r="C67" s="8" t="s">
        <v>324</v>
      </c>
      <c r="D67" s="6">
        <v>260</v>
      </c>
      <c r="E67" s="9">
        <v>29348</v>
      </c>
      <c r="F67" s="9">
        <v>1000</v>
      </c>
      <c r="G67" s="9">
        <v>28348</v>
      </c>
      <c r="H67" s="9">
        <v>0</v>
      </c>
      <c r="I67" s="9">
        <v>0</v>
      </c>
      <c r="J67" s="9">
        <v>0</v>
      </c>
      <c r="K67" s="9">
        <v>28348</v>
      </c>
    </row>
    <row r="68" spans="1:11" outlineLevel="2" x14ac:dyDescent="0.3">
      <c r="A68" s="6" t="s">
        <v>60</v>
      </c>
      <c r="B68" s="7" t="s">
        <v>388</v>
      </c>
      <c r="C68" s="8" t="s">
        <v>340</v>
      </c>
      <c r="D68" s="6">
        <v>367</v>
      </c>
      <c r="E68" s="9">
        <v>35338</v>
      </c>
      <c r="F68" s="9">
        <v>1000</v>
      </c>
      <c r="G68" s="9">
        <v>34338</v>
      </c>
      <c r="H68" s="9">
        <v>0</v>
      </c>
      <c r="I68" s="9">
        <v>0</v>
      </c>
      <c r="J68" s="9">
        <v>0</v>
      </c>
      <c r="K68" s="9">
        <v>34338</v>
      </c>
    </row>
    <row r="69" spans="1:11" ht="16.5" customHeight="1" outlineLevel="2" x14ac:dyDescent="0.3">
      <c r="A69" s="6" t="s">
        <v>60</v>
      </c>
      <c r="B69" s="7" t="s">
        <v>395</v>
      </c>
      <c r="C69" s="8" t="s">
        <v>396</v>
      </c>
      <c r="D69" s="6">
        <v>351</v>
      </c>
      <c r="E69" s="9">
        <v>2094</v>
      </c>
      <c r="F69" s="9">
        <v>1000</v>
      </c>
      <c r="G69" s="9">
        <v>1094</v>
      </c>
      <c r="H69" s="9">
        <v>0</v>
      </c>
      <c r="I69" s="9">
        <v>0</v>
      </c>
      <c r="J69" s="9">
        <v>0</v>
      </c>
      <c r="K69" s="9">
        <v>1094</v>
      </c>
    </row>
    <row r="70" spans="1:11" outlineLevel="2" x14ac:dyDescent="0.3">
      <c r="A70" s="172" t="s">
        <v>61</v>
      </c>
      <c r="B70" s="214"/>
      <c r="C70" s="10"/>
      <c r="D70" s="172"/>
      <c r="E70" s="11">
        <f t="shared" ref="E70:K70" si="2">SUBTOTAL(9,E45:E69)</f>
        <v>309529</v>
      </c>
      <c r="F70" s="11">
        <f t="shared" si="2"/>
        <v>24000</v>
      </c>
      <c r="G70" s="11">
        <f t="shared" si="2"/>
        <v>285529</v>
      </c>
      <c r="H70" s="11">
        <f t="shared" si="2"/>
        <v>0</v>
      </c>
      <c r="I70" s="11">
        <f t="shared" si="2"/>
        <v>0</v>
      </c>
      <c r="J70" s="11">
        <f t="shared" si="2"/>
        <v>0</v>
      </c>
      <c r="K70" s="11">
        <f t="shared" si="2"/>
        <v>285529</v>
      </c>
    </row>
    <row r="71" spans="1:11" outlineLevel="2" x14ac:dyDescent="0.3">
      <c r="A71" s="6" t="s">
        <v>62</v>
      </c>
      <c r="B71" s="7" t="s">
        <v>307</v>
      </c>
      <c r="C71" s="8" t="s">
        <v>308</v>
      </c>
      <c r="D71" s="6">
        <v>250</v>
      </c>
      <c r="E71" s="9">
        <v>6108</v>
      </c>
      <c r="F71" s="9">
        <v>1000</v>
      </c>
      <c r="G71" s="9">
        <v>5108</v>
      </c>
      <c r="H71" s="9">
        <v>0</v>
      </c>
      <c r="I71" s="9">
        <v>0</v>
      </c>
      <c r="J71" s="9">
        <v>0</v>
      </c>
      <c r="K71" s="9">
        <v>5108</v>
      </c>
    </row>
    <row r="72" spans="1:11" outlineLevel="2" x14ac:dyDescent="0.3">
      <c r="A72" s="6" t="s">
        <v>62</v>
      </c>
      <c r="B72" s="7" t="s">
        <v>397</v>
      </c>
      <c r="C72" s="8" t="s">
        <v>398</v>
      </c>
      <c r="D72" s="6">
        <v>369</v>
      </c>
      <c r="E72" s="9">
        <v>5946</v>
      </c>
      <c r="F72" s="9">
        <v>1000</v>
      </c>
      <c r="G72" s="9">
        <v>4946</v>
      </c>
      <c r="H72" s="9">
        <v>0</v>
      </c>
      <c r="I72" s="9">
        <v>0</v>
      </c>
      <c r="J72" s="9">
        <v>0</v>
      </c>
      <c r="K72" s="9">
        <v>4946</v>
      </c>
    </row>
    <row r="73" spans="1:11" outlineLevel="2" x14ac:dyDescent="0.3">
      <c r="A73" s="6" t="s">
        <v>62</v>
      </c>
      <c r="B73" s="7" t="s">
        <v>311</v>
      </c>
      <c r="C73" s="8" t="s">
        <v>312</v>
      </c>
      <c r="D73" s="6">
        <v>172</v>
      </c>
      <c r="E73" s="9">
        <v>1074</v>
      </c>
      <c r="F73" s="9">
        <v>1000</v>
      </c>
      <c r="G73" s="9">
        <v>74</v>
      </c>
      <c r="H73" s="9">
        <v>0</v>
      </c>
      <c r="I73" s="9">
        <v>0</v>
      </c>
      <c r="J73" s="9">
        <v>0</v>
      </c>
      <c r="K73" s="9">
        <v>74</v>
      </c>
    </row>
    <row r="74" spans="1:11" outlineLevel="2" x14ac:dyDescent="0.3">
      <c r="A74" s="6" t="s">
        <v>62</v>
      </c>
      <c r="B74" s="7" t="s">
        <v>317</v>
      </c>
      <c r="C74" s="8" t="s">
        <v>318</v>
      </c>
      <c r="D74" s="6">
        <v>11</v>
      </c>
      <c r="E74" s="9">
        <v>69874</v>
      </c>
      <c r="F74" s="9">
        <v>1000</v>
      </c>
      <c r="G74" s="9">
        <v>68874</v>
      </c>
      <c r="H74" s="9">
        <v>0</v>
      </c>
      <c r="I74" s="9">
        <v>0</v>
      </c>
      <c r="J74" s="9">
        <v>0</v>
      </c>
      <c r="K74" s="9">
        <v>68874</v>
      </c>
    </row>
    <row r="75" spans="1:11" outlineLevel="1" x14ac:dyDescent="0.3">
      <c r="A75" s="6" t="s">
        <v>62</v>
      </c>
      <c r="B75" s="7" t="s">
        <v>319</v>
      </c>
      <c r="C75" s="8" t="s">
        <v>320</v>
      </c>
      <c r="D75" s="6">
        <v>313</v>
      </c>
      <c r="E75" s="9">
        <v>13548</v>
      </c>
      <c r="F75" s="9">
        <v>1000</v>
      </c>
      <c r="G75" s="9">
        <v>12548</v>
      </c>
      <c r="H75" s="9">
        <v>0</v>
      </c>
      <c r="I75" s="9">
        <v>0</v>
      </c>
      <c r="J75" s="9">
        <v>0</v>
      </c>
      <c r="K75" s="9">
        <v>12548</v>
      </c>
    </row>
    <row r="76" spans="1:11" ht="15.75" customHeight="1" outlineLevel="2" x14ac:dyDescent="0.3">
      <c r="A76" s="6" t="s">
        <v>62</v>
      </c>
      <c r="B76" s="7" t="s">
        <v>309</v>
      </c>
      <c r="C76" s="8" t="s">
        <v>310</v>
      </c>
      <c r="D76" s="6">
        <v>272</v>
      </c>
      <c r="E76" s="9">
        <v>17195</v>
      </c>
      <c r="F76" s="9">
        <v>1000</v>
      </c>
      <c r="G76" s="9">
        <v>16195</v>
      </c>
      <c r="H76" s="9">
        <v>0</v>
      </c>
      <c r="I76" s="9">
        <v>0</v>
      </c>
      <c r="J76" s="9">
        <v>0</v>
      </c>
      <c r="K76" s="9">
        <v>16195</v>
      </c>
    </row>
    <row r="77" spans="1:11" ht="48" customHeight="1" outlineLevel="2" x14ac:dyDescent="0.3">
      <c r="A77" s="6" t="s">
        <v>62</v>
      </c>
      <c r="B77" s="152" t="s">
        <v>401</v>
      </c>
      <c r="C77" s="8" t="s">
        <v>402</v>
      </c>
      <c r="D77" s="6">
        <v>292</v>
      </c>
      <c r="E77" s="9">
        <v>15031</v>
      </c>
      <c r="F77" s="9">
        <v>1000</v>
      </c>
      <c r="G77" s="9">
        <v>14031</v>
      </c>
      <c r="H77" s="9">
        <v>0</v>
      </c>
      <c r="I77" s="9">
        <v>0</v>
      </c>
      <c r="J77" s="9">
        <v>0</v>
      </c>
      <c r="K77" s="9">
        <v>14031</v>
      </c>
    </row>
    <row r="78" spans="1:11" outlineLevel="2" x14ac:dyDescent="0.3">
      <c r="A78" s="6" t="s">
        <v>62</v>
      </c>
      <c r="B78" s="7" t="s">
        <v>378</v>
      </c>
      <c r="C78" s="8" t="s">
        <v>316</v>
      </c>
      <c r="D78" s="6">
        <v>209</v>
      </c>
      <c r="E78" s="9">
        <v>30835</v>
      </c>
      <c r="F78" s="9">
        <v>1000</v>
      </c>
      <c r="G78" s="9">
        <v>29835</v>
      </c>
      <c r="H78" s="9">
        <v>0</v>
      </c>
      <c r="I78" s="9">
        <v>0</v>
      </c>
      <c r="J78" s="9">
        <v>0</v>
      </c>
      <c r="K78" s="9">
        <v>29835</v>
      </c>
    </row>
    <row r="79" spans="1:11" outlineLevel="2" x14ac:dyDescent="0.3">
      <c r="A79" s="6" t="s">
        <v>62</v>
      </c>
      <c r="B79" s="7" t="s">
        <v>389</v>
      </c>
      <c r="C79" s="8" t="s">
        <v>390</v>
      </c>
      <c r="D79" s="6">
        <v>183</v>
      </c>
      <c r="E79" s="9">
        <v>4625</v>
      </c>
      <c r="F79" s="9">
        <v>1000</v>
      </c>
      <c r="G79" s="9">
        <v>3625</v>
      </c>
      <c r="H79" s="9">
        <v>0</v>
      </c>
      <c r="I79" s="9">
        <v>0</v>
      </c>
      <c r="J79" s="9">
        <v>0</v>
      </c>
      <c r="K79" s="9">
        <v>3625</v>
      </c>
    </row>
    <row r="80" spans="1:11" outlineLevel="2" x14ac:dyDescent="0.3">
      <c r="A80" s="6" t="s">
        <v>62</v>
      </c>
      <c r="B80" s="7" t="s">
        <v>379</v>
      </c>
      <c r="C80" s="8" t="s">
        <v>322</v>
      </c>
      <c r="D80" s="6">
        <v>192</v>
      </c>
      <c r="E80" s="9">
        <v>1617</v>
      </c>
      <c r="F80" s="9">
        <v>1000</v>
      </c>
      <c r="G80" s="9">
        <v>617</v>
      </c>
      <c r="H80" s="9">
        <v>0</v>
      </c>
      <c r="I80" s="9">
        <v>0</v>
      </c>
      <c r="J80" s="9">
        <v>0</v>
      </c>
      <c r="K80" s="9">
        <v>617</v>
      </c>
    </row>
    <row r="81" spans="1:11" outlineLevel="2" x14ac:dyDescent="0.3">
      <c r="A81" s="6" t="s">
        <v>62</v>
      </c>
      <c r="B81" s="7" t="s">
        <v>323</v>
      </c>
      <c r="C81" s="8" t="s">
        <v>324</v>
      </c>
      <c r="D81" s="6">
        <v>297</v>
      </c>
      <c r="E81" s="9">
        <v>12193</v>
      </c>
      <c r="F81" s="9">
        <v>1000</v>
      </c>
      <c r="G81" s="9">
        <v>11193</v>
      </c>
      <c r="H81" s="9">
        <v>0</v>
      </c>
      <c r="I81" s="9">
        <v>0</v>
      </c>
      <c r="J81" s="9">
        <v>0</v>
      </c>
      <c r="K81" s="9">
        <v>11193</v>
      </c>
    </row>
    <row r="82" spans="1:11" outlineLevel="2" x14ac:dyDescent="0.3">
      <c r="A82" s="6" t="s">
        <v>62</v>
      </c>
      <c r="B82" s="7" t="s">
        <v>325</v>
      </c>
      <c r="C82" s="8" t="s">
        <v>326</v>
      </c>
      <c r="D82" s="6">
        <v>166</v>
      </c>
      <c r="E82" s="9">
        <v>16225</v>
      </c>
      <c r="F82" s="9">
        <v>1000</v>
      </c>
      <c r="G82" s="9">
        <v>15225</v>
      </c>
      <c r="H82" s="9">
        <v>0</v>
      </c>
      <c r="I82" s="9">
        <v>0</v>
      </c>
      <c r="J82" s="9">
        <v>0</v>
      </c>
      <c r="K82" s="9">
        <v>15225</v>
      </c>
    </row>
    <row r="83" spans="1:11" outlineLevel="2" x14ac:dyDescent="0.3">
      <c r="A83" s="6" t="s">
        <v>62</v>
      </c>
      <c r="B83" s="7" t="s">
        <v>327</v>
      </c>
      <c r="C83" s="8" t="s">
        <v>328</v>
      </c>
      <c r="D83" s="6">
        <v>32</v>
      </c>
      <c r="E83" s="9">
        <v>7415</v>
      </c>
      <c r="F83" s="9">
        <v>1000</v>
      </c>
      <c r="G83" s="9">
        <v>6415</v>
      </c>
      <c r="H83" s="9">
        <v>0</v>
      </c>
      <c r="I83" s="9">
        <v>0</v>
      </c>
      <c r="J83" s="9">
        <v>0</v>
      </c>
      <c r="K83" s="9">
        <v>6415</v>
      </c>
    </row>
    <row r="84" spans="1:11" outlineLevel="2" x14ac:dyDescent="0.3">
      <c r="A84" s="6" t="s">
        <v>62</v>
      </c>
      <c r="B84" s="7" t="s">
        <v>409</v>
      </c>
      <c r="C84" s="8" t="s">
        <v>404</v>
      </c>
      <c r="D84" s="6">
        <v>368</v>
      </c>
      <c r="E84" s="9">
        <v>7898</v>
      </c>
      <c r="F84" s="9">
        <v>1000</v>
      </c>
      <c r="G84" s="9">
        <v>6898</v>
      </c>
      <c r="H84" s="9">
        <v>0</v>
      </c>
      <c r="I84" s="9">
        <v>0</v>
      </c>
      <c r="J84" s="9">
        <v>0</v>
      </c>
      <c r="K84" s="9">
        <v>6898</v>
      </c>
    </row>
    <row r="85" spans="1:11" outlineLevel="2" x14ac:dyDescent="0.3">
      <c r="A85" s="6" t="s">
        <v>62</v>
      </c>
      <c r="B85" s="7" t="s">
        <v>405</v>
      </c>
      <c r="C85" s="8" t="s">
        <v>406</v>
      </c>
      <c r="D85" s="6">
        <v>357</v>
      </c>
      <c r="E85" s="9">
        <v>6448</v>
      </c>
      <c r="F85" s="9">
        <v>1000</v>
      </c>
      <c r="G85" s="9">
        <v>5448</v>
      </c>
      <c r="H85" s="9">
        <v>0</v>
      </c>
      <c r="I85" s="9">
        <v>0</v>
      </c>
      <c r="J85" s="9">
        <v>0</v>
      </c>
      <c r="K85" s="9">
        <v>5448</v>
      </c>
    </row>
    <row r="86" spans="1:11" outlineLevel="2" x14ac:dyDescent="0.3">
      <c r="A86" s="6" t="s">
        <v>62</v>
      </c>
      <c r="B86" s="7" t="s">
        <v>329</v>
      </c>
      <c r="C86" s="8" t="s">
        <v>330</v>
      </c>
      <c r="D86" s="6">
        <v>153</v>
      </c>
      <c r="E86" s="9">
        <v>2634</v>
      </c>
      <c r="F86" s="9">
        <v>1000</v>
      </c>
      <c r="G86" s="9">
        <v>1634</v>
      </c>
      <c r="H86" s="9">
        <v>0</v>
      </c>
      <c r="I86" s="9">
        <v>0</v>
      </c>
      <c r="J86" s="9">
        <v>0</v>
      </c>
      <c r="K86" s="9">
        <v>1634</v>
      </c>
    </row>
    <row r="87" spans="1:11" outlineLevel="2" x14ac:dyDescent="0.3">
      <c r="A87" s="6" t="s">
        <v>62</v>
      </c>
      <c r="B87" s="7" t="s">
        <v>331</v>
      </c>
      <c r="C87" s="8" t="s">
        <v>324</v>
      </c>
      <c r="D87" s="6">
        <v>48</v>
      </c>
      <c r="E87" s="9">
        <v>24675</v>
      </c>
      <c r="F87" s="9">
        <v>1000</v>
      </c>
      <c r="G87" s="9">
        <v>23675</v>
      </c>
      <c r="H87" s="9">
        <v>0</v>
      </c>
      <c r="I87" s="9">
        <v>0</v>
      </c>
      <c r="J87" s="9">
        <v>0</v>
      </c>
      <c r="K87" s="9">
        <v>23675</v>
      </c>
    </row>
    <row r="88" spans="1:11" outlineLevel="2" x14ac:dyDescent="0.3">
      <c r="A88" s="6" t="s">
        <v>62</v>
      </c>
      <c r="B88" s="7" t="s">
        <v>386</v>
      </c>
      <c r="C88" s="8" t="s">
        <v>333</v>
      </c>
      <c r="D88" s="6">
        <v>374</v>
      </c>
      <c r="E88" s="9">
        <v>99676</v>
      </c>
      <c r="F88" s="9">
        <v>1000</v>
      </c>
      <c r="G88" s="9">
        <v>98676</v>
      </c>
      <c r="H88" s="9">
        <v>0</v>
      </c>
      <c r="I88" s="9">
        <v>0</v>
      </c>
      <c r="J88" s="9">
        <v>0</v>
      </c>
      <c r="K88" s="9">
        <v>98676</v>
      </c>
    </row>
    <row r="89" spans="1:11" outlineLevel="2" x14ac:dyDescent="0.3">
      <c r="A89" s="6" t="s">
        <v>62</v>
      </c>
      <c r="B89" s="7" t="s">
        <v>391</v>
      </c>
      <c r="C89" s="8" t="s">
        <v>392</v>
      </c>
      <c r="D89" s="6">
        <v>171</v>
      </c>
      <c r="E89" s="9">
        <v>6401</v>
      </c>
      <c r="F89" s="9">
        <v>1000</v>
      </c>
      <c r="G89" s="9">
        <v>5401</v>
      </c>
      <c r="H89" s="9">
        <v>0</v>
      </c>
      <c r="I89" s="9">
        <v>0</v>
      </c>
      <c r="J89" s="9">
        <v>0</v>
      </c>
      <c r="K89" s="9">
        <v>5401</v>
      </c>
    </row>
    <row r="90" spans="1:11" outlineLevel="2" x14ac:dyDescent="0.3">
      <c r="A90" s="6" t="s">
        <v>62</v>
      </c>
      <c r="B90" s="7" t="s">
        <v>336</v>
      </c>
      <c r="C90" s="8" t="s">
        <v>337</v>
      </c>
      <c r="D90" s="6">
        <v>258</v>
      </c>
      <c r="E90" s="9">
        <v>25763</v>
      </c>
      <c r="F90" s="9">
        <v>1000</v>
      </c>
      <c r="G90" s="9">
        <v>24763</v>
      </c>
      <c r="H90" s="9">
        <v>0</v>
      </c>
      <c r="I90" s="9">
        <v>0</v>
      </c>
      <c r="J90" s="9">
        <v>0</v>
      </c>
      <c r="K90" s="9">
        <v>24763</v>
      </c>
    </row>
    <row r="91" spans="1:11" outlineLevel="2" x14ac:dyDescent="0.3">
      <c r="A91" s="6" t="s">
        <v>62</v>
      </c>
      <c r="B91" s="7" t="s">
        <v>338</v>
      </c>
      <c r="C91" s="8" t="s">
        <v>324</v>
      </c>
      <c r="D91" s="6">
        <v>260</v>
      </c>
      <c r="E91" s="9">
        <v>83397</v>
      </c>
      <c r="F91" s="9">
        <v>1000</v>
      </c>
      <c r="G91" s="9">
        <v>82397</v>
      </c>
      <c r="H91" s="9">
        <v>0</v>
      </c>
      <c r="I91" s="9">
        <v>0</v>
      </c>
      <c r="J91" s="9">
        <v>0</v>
      </c>
      <c r="K91" s="9">
        <v>82397</v>
      </c>
    </row>
    <row r="92" spans="1:11" outlineLevel="2" x14ac:dyDescent="0.3">
      <c r="A92" s="6" t="s">
        <v>62</v>
      </c>
      <c r="B92" s="7" t="s">
        <v>388</v>
      </c>
      <c r="C92" s="8" t="s">
        <v>340</v>
      </c>
      <c r="D92" s="6">
        <v>367</v>
      </c>
      <c r="E92" s="9">
        <v>87340</v>
      </c>
      <c r="F92" s="9">
        <v>1000</v>
      </c>
      <c r="G92" s="9">
        <v>86340</v>
      </c>
      <c r="H92" s="9">
        <v>0</v>
      </c>
      <c r="I92" s="9">
        <v>0</v>
      </c>
      <c r="J92" s="9">
        <v>0</v>
      </c>
      <c r="K92" s="9">
        <v>86340</v>
      </c>
    </row>
    <row r="93" spans="1:11" ht="15.75" customHeight="1" outlineLevel="2" x14ac:dyDescent="0.3">
      <c r="A93" s="6" t="s">
        <v>62</v>
      </c>
      <c r="B93" s="7" t="s">
        <v>395</v>
      </c>
      <c r="C93" s="8" t="s">
        <v>396</v>
      </c>
      <c r="D93" s="6">
        <v>351</v>
      </c>
      <c r="E93" s="9">
        <v>3404</v>
      </c>
      <c r="F93" s="9">
        <v>1000</v>
      </c>
      <c r="G93" s="9">
        <v>2404</v>
      </c>
      <c r="H93" s="9">
        <v>0</v>
      </c>
      <c r="I93" s="9">
        <v>0</v>
      </c>
      <c r="J93" s="9">
        <v>0</v>
      </c>
      <c r="K93" s="9">
        <v>2404</v>
      </c>
    </row>
    <row r="94" spans="1:11" outlineLevel="2" x14ac:dyDescent="0.3">
      <c r="A94" s="10" t="s">
        <v>63</v>
      </c>
      <c r="B94" s="10"/>
      <c r="C94" s="10"/>
      <c r="D94" s="10"/>
      <c r="E94" s="11">
        <f t="shared" ref="E94:K94" si="3">SUBTOTAL(9,E71:E93)</f>
        <v>549322</v>
      </c>
      <c r="F94" s="11">
        <f t="shared" si="3"/>
        <v>23000</v>
      </c>
      <c r="G94" s="11">
        <f t="shared" si="3"/>
        <v>526322</v>
      </c>
      <c r="H94" s="11">
        <f t="shared" si="3"/>
        <v>0</v>
      </c>
      <c r="I94" s="11">
        <f t="shared" si="3"/>
        <v>0</v>
      </c>
      <c r="J94" s="11">
        <f t="shared" si="3"/>
        <v>0</v>
      </c>
      <c r="K94" s="11">
        <f t="shared" si="3"/>
        <v>526322</v>
      </c>
    </row>
    <row r="95" spans="1:11" outlineLevel="2" x14ac:dyDescent="0.3">
      <c r="A95" s="6" t="s">
        <v>64</v>
      </c>
      <c r="B95" s="7" t="s">
        <v>307</v>
      </c>
      <c r="C95" s="8" t="s">
        <v>308</v>
      </c>
      <c r="D95" s="6">
        <v>250</v>
      </c>
      <c r="E95" s="9">
        <v>7166</v>
      </c>
      <c r="F95" s="9">
        <v>1000</v>
      </c>
      <c r="G95" s="9">
        <v>6166</v>
      </c>
      <c r="H95" s="9">
        <v>0</v>
      </c>
      <c r="I95" s="9">
        <v>0</v>
      </c>
      <c r="J95" s="9">
        <v>0</v>
      </c>
      <c r="K95" s="9">
        <v>6166</v>
      </c>
    </row>
    <row r="96" spans="1:11" outlineLevel="2" x14ac:dyDescent="0.3">
      <c r="A96" s="6" t="s">
        <v>64</v>
      </c>
      <c r="B96" s="7" t="s">
        <v>397</v>
      </c>
      <c r="C96" s="8" t="s">
        <v>398</v>
      </c>
      <c r="D96" s="6">
        <v>369</v>
      </c>
      <c r="E96" s="9">
        <v>8376</v>
      </c>
      <c r="F96" s="9">
        <v>1000</v>
      </c>
      <c r="G96" s="9">
        <v>7376</v>
      </c>
      <c r="H96" s="9">
        <v>0</v>
      </c>
      <c r="I96" s="9">
        <v>0</v>
      </c>
      <c r="J96" s="9">
        <v>0</v>
      </c>
      <c r="K96" s="9">
        <v>7376</v>
      </c>
    </row>
    <row r="97" spans="1:11" outlineLevel="2" x14ac:dyDescent="0.3">
      <c r="A97" s="6" t="s">
        <v>64</v>
      </c>
      <c r="B97" s="7" t="s">
        <v>311</v>
      </c>
      <c r="C97" s="8" t="s">
        <v>312</v>
      </c>
      <c r="D97" s="6">
        <v>172</v>
      </c>
      <c r="E97" s="9">
        <v>1202</v>
      </c>
      <c r="F97" s="9">
        <v>1000</v>
      </c>
      <c r="G97" s="9">
        <v>202</v>
      </c>
      <c r="H97" s="9">
        <v>0</v>
      </c>
      <c r="I97" s="9">
        <v>0</v>
      </c>
      <c r="J97" s="9">
        <v>0</v>
      </c>
      <c r="K97" s="9">
        <v>202</v>
      </c>
    </row>
    <row r="98" spans="1:11" outlineLevel="2" x14ac:dyDescent="0.3">
      <c r="A98" s="6" t="s">
        <v>64</v>
      </c>
      <c r="B98" s="7" t="s">
        <v>317</v>
      </c>
      <c r="C98" s="8" t="s">
        <v>318</v>
      </c>
      <c r="D98" s="6">
        <v>11</v>
      </c>
      <c r="E98" s="9">
        <v>27854</v>
      </c>
      <c r="F98" s="9">
        <v>1000</v>
      </c>
      <c r="G98" s="9">
        <v>26854</v>
      </c>
      <c r="H98" s="9">
        <v>0</v>
      </c>
      <c r="I98" s="9">
        <v>0</v>
      </c>
      <c r="J98" s="9">
        <v>0</v>
      </c>
      <c r="K98" s="9">
        <v>26854</v>
      </c>
    </row>
    <row r="99" spans="1:11" outlineLevel="2" x14ac:dyDescent="0.3">
      <c r="A99" s="6" t="s">
        <v>64</v>
      </c>
      <c r="B99" s="7" t="s">
        <v>319</v>
      </c>
      <c r="C99" s="8" t="s">
        <v>320</v>
      </c>
      <c r="D99" s="6">
        <v>313</v>
      </c>
      <c r="E99" s="9">
        <v>14450</v>
      </c>
      <c r="F99" s="9">
        <v>1000</v>
      </c>
      <c r="G99" s="9">
        <v>13450</v>
      </c>
      <c r="H99" s="9">
        <v>0</v>
      </c>
      <c r="I99" s="9">
        <v>0</v>
      </c>
      <c r="J99" s="9">
        <v>0</v>
      </c>
      <c r="K99" s="9">
        <v>13450</v>
      </c>
    </row>
    <row r="100" spans="1:11" outlineLevel="2" x14ac:dyDescent="0.3">
      <c r="A100" s="6" t="s">
        <v>64</v>
      </c>
      <c r="B100" s="7" t="s">
        <v>377</v>
      </c>
      <c r="C100" s="8" t="s">
        <v>314</v>
      </c>
      <c r="D100" s="6">
        <v>330</v>
      </c>
      <c r="E100" s="9">
        <v>21004</v>
      </c>
      <c r="F100" s="9">
        <v>1000</v>
      </c>
      <c r="G100" s="9">
        <v>20004</v>
      </c>
      <c r="H100" s="9">
        <v>0</v>
      </c>
      <c r="I100" s="9">
        <v>0</v>
      </c>
      <c r="J100" s="9">
        <v>0</v>
      </c>
      <c r="K100" s="9">
        <v>20004</v>
      </c>
    </row>
    <row r="101" spans="1:11" ht="15.75" customHeight="1" outlineLevel="2" x14ac:dyDescent="0.3">
      <c r="A101" s="6" t="s">
        <v>64</v>
      </c>
      <c r="B101" s="7" t="s">
        <v>309</v>
      </c>
      <c r="C101" s="8" t="s">
        <v>310</v>
      </c>
      <c r="D101" s="6">
        <v>272</v>
      </c>
      <c r="E101" s="9">
        <v>25757</v>
      </c>
      <c r="F101" s="9">
        <v>1000</v>
      </c>
      <c r="G101" s="9">
        <v>24757</v>
      </c>
      <c r="H101" s="9">
        <v>0</v>
      </c>
      <c r="I101" s="9">
        <v>0</v>
      </c>
      <c r="J101" s="9">
        <v>0</v>
      </c>
      <c r="K101" s="9">
        <v>24757</v>
      </c>
    </row>
    <row r="102" spans="1:11" ht="30.6" outlineLevel="1" x14ac:dyDescent="0.3">
      <c r="A102" s="6" t="s">
        <v>64</v>
      </c>
      <c r="B102" s="152" t="s">
        <v>399</v>
      </c>
      <c r="C102" s="8" t="s">
        <v>400</v>
      </c>
      <c r="D102" s="6">
        <v>276</v>
      </c>
      <c r="E102" s="9">
        <v>7997</v>
      </c>
      <c r="F102" s="9">
        <v>1000</v>
      </c>
      <c r="G102" s="9">
        <v>6997</v>
      </c>
      <c r="H102" s="9">
        <v>0</v>
      </c>
      <c r="I102" s="9">
        <v>0</v>
      </c>
      <c r="J102" s="9">
        <v>0</v>
      </c>
      <c r="K102" s="9">
        <v>6997</v>
      </c>
    </row>
    <row r="103" spans="1:11" ht="48" customHeight="1" outlineLevel="2" x14ac:dyDescent="0.3">
      <c r="A103" s="6" t="s">
        <v>64</v>
      </c>
      <c r="B103" s="152" t="s">
        <v>401</v>
      </c>
      <c r="C103" s="8" t="s">
        <v>402</v>
      </c>
      <c r="D103" s="6">
        <v>292</v>
      </c>
      <c r="E103" s="9">
        <v>33163</v>
      </c>
      <c r="F103" s="9">
        <v>1000</v>
      </c>
      <c r="G103" s="9">
        <v>32163</v>
      </c>
      <c r="H103" s="9">
        <v>0</v>
      </c>
      <c r="I103" s="9">
        <v>0</v>
      </c>
      <c r="J103" s="9">
        <v>0</v>
      </c>
      <c r="K103" s="9">
        <v>32163</v>
      </c>
    </row>
    <row r="104" spans="1:11" outlineLevel="2" x14ac:dyDescent="0.3">
      <c r="A104" s="6" t="s">
        <v>64</v>
      </c>
      <c r="B104" s="7" t="s">
        <v>378</v>
      </c>
      <c r="C104" s="8" t="s">
        <v>316</v>
      </c>
      <c r="D104" s="6">
        <v>209</v>
      </c>
      <c r="E104" s="9">
        <v>35550</v>
      </c>
      <c r="F104" s="9">
        <v>1000</v>
      </c>
      <c r="G104" s="9">
        <v>34550</v>
      </c>
      <c r="H104" s="9">
        <v>0</v>
      </c>
      <c r="I104" s="9">
        <v>0</v>
      </c>
      <c r="J104" s="9">
        <v>0</v>
      </c>
      <c r="K104" s="9">
        <v>34550</v>
      </c>
    </row>
    <row r="105" spans="1:11" outlineLevel="2" x14ac:dyDescent="0.3">
      <c r="A105" s="6" t="s">
        <v>64</v>
      </c>
      <c r="B105" s="7" t="s">
        <v>389</v>
      </c>
      <c r="C105" s="8" t="s">
        <v>390</v>
      </c>
      <c r="D105" s="6">
        <v>183</v>
      </c>
      <c r="E105" s="9">
        <v>3443</v>
      </c>
      <c r="F105" s="9">
        <v>1000</v>
      </c>
      <c r="G105" s="9">
        <v>2443</v>
      </c>
      <c r="H105" s="9">
        <v>0</v>
      </c>
      <c r="I105" s="9">
        <v>0</v>
      </c>
      <c r="J105" s="9">
        <v>0</v>
      </c>
      <c r="K105" s="9">
        <v>2443</v>
      </c>
    </row>
    <row r="106" spans="1:11" outlineLevel="2" x14ac:dyDescent="0.3">
      <c r="A106" s="6" t="s">
        <v>64</v>
      </c>
      <c r="B106" s="7" t="s">
        <v>379</v>
      </c>
      <c r="C106" s="8" t="s">
        <v>322</v>
      </c>
      <c r="D106" s="6">
        <v>192</v>
      </c>
      <c r="E106" s="9">
        <v>4921</v>
      </c>
      <c r="F106" s="9">
        <v>1000</v>
      </c>
      <c r="G106" s="9">
        <v>3921</v>
      </c>
      <c r="H106" s="9">
        <v>0</v>
      </c>
      <c r="I106" s="9">
        <v>0</v>
      </c>
      <c r="J106" s="9">
        <v>0</v>
      </c>
      <c r="K106" s="9">
        <v>3921</v>
      </c>
    </row>
    <row r="107" spans="1:11" outlineLevel="2" x14ac:dyDescent="0.3">
      <c r="A107" s="6" t="s">
        <v>64</v>
      </c>
      <c r="B107" s="7" t="s">
        <v>323</v>
      </c>
      <c r="C107" s="8" t="s">
        <v>324</v>
      </c>
      <c r="D107" s="6">
        <v>297</v>
      </c>
      <c r="E107" s="9">
        <v>368429</v>
      </c>
      <c r="F107" s="9">
        <v>1000</v>
      </c>
      <c r="G107" s="9">
        <v>367429</v>
      </c>
      <c r="H107" s="9">
        <v>0</v>
      </c>
      <c r="I107" s="9">
        <v>0</v>
      </c>
      <c r="J107" s="9">
        <v>0</v>
      </c>
      <c r="K107" s="9">
        <v>367429</v>
      </c>
    </row>
    <row r="108" spans="1:11" outlineLevel="2" x14ac:dyDescent="0.3">
      <c r="A108" s="6" t="s">
        <v>64</v>
      </c>
      <c r="B108" s="7" t="s">
        <v>325</v>
      </c>
      <c r="C108" s="8" t="s">
        <v>326</v>
      </c>
      <c r="D108" s="6">
        <v>166</v>
      </c>
      <c r="E108" s="9">
        <v>47272</v>
      </c>
      <c r="F108" s="9">
        <v>1000</v>
      </c>
      <c r="G108" s="9">
        <v>46272</v>
      </c>
      <c r="H108" s="9">
        <v>0</v>
      </c>
      <c r="I108" s="9">
        <v>0</v>
      </c>
      <c r="J108" s="9">
        <v>0</v>
      </c>
      <c r="K108" s="9">
        <v>46272</v>
      </c>
    </row>
    <row r="109" spans="1:11" outlineLevel="2" x14ac:dyDescent="0.3">
      <c r="A109" s="6" t="s">
        <v>64</v>
      </c>
      <c r="B109" s="7" t="s">
        <v>327</v>
      </c>
      <c r="C109" s="8" t="s">
        <v>328</v>
      </c>
      <c r="D109" s="6">
        <v>32</v>
      </c>
      <c r="E109" s="9">
        <v>7722</v>
      </c>
      <c r="F109" s="9">
        <v>1000</v>
      </c>
      <c r="G109" s="9">
        <v>6722</v>
      </c>
      <c r="H109" s="9">
        <v>0</v>
      </c>
      <c r="I109" s="9">
        <v>0</v>
      </c>
      <c r="J109" s="9">
        <v>0</v>
      </c>
      <c r="K109" s="9">
        <v>6722</v>
      </c>
    </row>
    <row r="110" spans="1:11" outlineLevel="2" x14ac:dyDescent="0.3">
      <c r="A110" s="6" t="s">
        <v>64</v>
      </c>
      <c r="B110" s="7" t="s">
        <v>409</v>
      </c>
      <c r="C110" s="8" t="s">
        <v>404</v>
      </c>
      <c r="D110" s="6">
        <v>368</v>
      </c>
      <c r="E110" s="9">
        <v>11813</v>
      </c>
      <c r="F110" s="9">
        <v>1000</v>
      </c>
      <c r="G110" s="9">
        <v>10813</v>
      </c>
      <c r="H110" s="9">
        <v>0</v>
      </c>
      <c r="I110" s="9">
        <v>0</v>
      </c>
      <c r="J110" s="9">
        <v>0</v>
      </c>
      <c r="K110" s="9">
        <v>10813</v>
      </c>
    </row>
    <row r="111" spans="1:11" outlineLevel="2" x14ac:dyDescent="0.3">
      <c r="A111" s="6" t="s">
        <v>64</v>
      </c>
      <c r="B111" s="7" t="s">
        <v>405</v>
      </c>
      <c r="C111" s="8" t="s">
        <v>406</v>
      </c>
      <c r="D111" s="6">
        <v>357</v>
      </c>
      <c r="E111" s="9">
        <v>6108</v>
      </c>
      <c r="F111" s="9">
        <v>1000</v>
      </c>
      <c r="G111" s="9">
        <v>5108</v>
      </c>
      <c r="H111" s="9">
        <v>0</v>
      </c>
      <c r="I111" s="9">
        <v>0</v>
      </c>
      <c r="J111" s="9">
        <v>0</v>
      </c>
      <c r="K111" s="9">
        <v>5108</v>
      </c>
    </row>
    <row r="112" spans="1:11" outlineLevel="2" x14ac:dyDescent="0.3">
      <c r="A112" s="6" t="s">
        <v>64</v>
      </c>
      <c r="B112" s="7" t="s">
        <v>329</v>
      </c>
      <c r="C112" s="8" t="s">
        <v>330</v>
      </c>
      <c r="D112" s="6">
        <v>153</v>
      </c>
      <c r="E112" s="9">
        <v>8974</v>
      </c>
      <c r="F112" s="9">
        <v>1000</v>
      </c>
      <c r="G112" s="9">
        <v>7974</v>
      </c>
      <c r="H112" s="9">
        <v>0</v>
      </c>
      <c r="I112" s="9">
        <v>0</v>
      </c>
      <c r="J112" s="9">
        <v>0</v>
      </c>
      <c r="K112" s="9">
        <v>7974</v>
      </c>
    </row>
    <row r="113" spans="1:11" outlineLevel="2" x14ac:dyDescent="0.3">
      <c r="A113" s="6" t="s">
        <v>64</v>
      </c>
      <c r="B113" s="7" t="s">
        <v>331</v>
      </c>
      <c r="C113" s="8" t="s">
        <v>324</v>
      </c>
      <c r="D113" s="6">
        <v>48</v>
      </c>
      <c r="E113" s="9">
        <v>74680</v>
      </c>
      <c r="F113" s="9">
        <v>1000</v>
      </c>
      <c r="G113" s="9">
        <v>73680</v>
      </c>
      <c r="H113" s="9">
        <v>0</v>
      </c>
      <c r="I113" s="9">
        <v>0</v>
      </c>
      <c r="J113" s="9">
        <v>0</v>
      </c>
      <c r="K113" s="9">
        <v>73680</v>
      </c>
    </row>
    <row r="114" spans="1:11" outlineLevel="2" x14ac:dyDescent="0.3">
      <c r="A114" s="6" t="s">
        <v>64</v>
      </c>
      <c r="B114" s="7" t="s">
        <v>410</v>
      </c>
      <c r="C114" s="8" t="s">
        <v>408</v>
      </c>
      <c r="D114" s="6">
        <v>350</v>
      </c>
      <c r="E114" s="9">
        <v>2007</v>
      </c>
      <c r="F114" s="9">
        <v>1000</v>
      </c>
      <c r="G114" s="9">
        <v>1007</v>
      </c>
      <c r="H114" s="9">
        <v>0</v>
      </c>
      <c r="I114" s="9">
        <v>0</v>
      </c>
      <c r="J114" s="9">
        <v>0</v>
      </c>
      <c r="K114" s="9">
        <v>1007</v>
      </c>
    </row>
    <row r="115" spans="1:11" outlineLevel="2" x14ac:dyDescent="0.3">
      <c r="A115" s="6" t="s">
        <v>64</v>
      </c>
      <c r="B115" s="7" t="s">
        <v>386</v>
      </c>
      <c r="C115" s="8" t="s">
        <v>333</v>
      </c>
      <c r="D115" s="6">
        <v>374</v>
      </c>
      <c r="E115" s="9">
        <v>310292</v>
      </c>
      <c r="F115" s="9">
        <v>1000</v>
      </c>
      <c r="G115" s="9">
        <v>309292</v>
      </c>
      <c r="H115" s="9">
        <v>0</v>
      </c>
      <c r="I115" s="9">
        <v>0</v>
      </c>
      <c r="J115" s="9">
        <v>0</v>
      </c>
      <c r="K115" s="9">
        <v>309292</v>
      </c>
    </row>
    <row r="116" spans="1:11" outlineLevel="2" x14ac:dyDescent="0.3">
      <c r="A116" s="6" t="s">
        <v>64</v>
      </c>
      <c r="B116" s="7" t="s">
        <v>391</v>
      </c>
      <c r="C116" s="8" t="s">
        <v>392</v>
      </c>
      <c r="D116" s="6">
        <v>171</v>
      </c>
      <c r="E116" s="9">
        <v>11486</v>
      </c>
      <c r="F116" s="9">
        <v>1000</v>
      </c>
      <c r="G116" s="9">
        <v>10486</v>
      </c>
      <c r="H116" s="9">
        <v>0</v>
      </c>
      <c r="I116" s="9">
        <v>0</v>
      </c>
      <c r="J116" s="9">
        <v>0</v>
      </c>
      <c r="K116" s="9">
        <v>10486</v>
      </c>
    </row>
    <row r="117" spans="1:11" outlineLevel="2" x14ac:dyDescent="0.3">
      <c r="A117" s="6" t="s">
        <v>64</v>
      </c>
      <c r="B117" s="7" t="s">
        <v>336</v>
      </c>
      <c r="C117" s="8" t="s">
        <v>337</v>
      </c>
      <c r="D117" s="6">
        <v>258</v>
      </c>
      <c r="E117" s="9">
        <v>27399</v>
      </c>
      <c r="F117" s="9">
        <v>1000</v>
      </c>
      <c r="G117" s="9">
        <v>26399</v>
      </c>
      <c r="H117" s="9">
        <v>0</v>
      </c>
      <c r="I117" s="9">
        <v>0</v>
      </c>
      <c r="J117" s="9">
        <v>0</v>
      </c>
      <c r="K117" s="9">
        <v>26399</v>
      </c>
    </row>
    <row r="118" spans="1:11" outlineLevel="2" x14ac:dyDescent="0.3">
      <c r="A118" s="6" t="s">
        <v>64</v>
      </c>
      <c r="B118" s="7" t="s">
        <v>338</v>
      </c>
      <c r="C118" s="8" t="s">
        <v>324</v>
      </c>
      <c r="D118" s="6">
        <v>260</v>
      </c>
      <c r="E118" s="9">
        <v>78666</v>
      </c>
      <c r="F118" s="9">
        <v>1000</v>
      </c>
      <c r="G118" s="9">
        <v>77666</v>
      </c>
      <c r="H118" s="9">
        <v>0</v>
      </c>
      <c r="I118" s="9">
        <v>0</v>
      </c>
      <c r="J118" s="9">
        <v>0</v>
      </c>
      <c r="K118" s="9">
        <v>77666</v>
      </c>
    </row>
    <row r="119" spans="1:11" outlineLevel="2" x14ac:dyDescent="0.3">
      <c r="A119" s="6" t="s">
        <v>64</v>
      </c>
      <c r="B119" s="7" t="s">
        <v>388</v>
      </c>
      <c r="C119" s="8" t="s">
        <v>340</v>
      </c>
      <c r="D119" s="6">
        <v>367</v>
      </c>
      <c r="E119" s="9">
        <v>114612</v>
      </c>
      <c r="F119" s="9">
        <v>1000</v>
      </c>
      <c r="G119" s="9">
        <v>113612</v>
      </c>
      <c r="H119" s="9">
        <v>0</v>
      </c>
      <c r="I119" s="9">
        <v>0</v>
      </c>
      <c r="J119" s="9">
        <v>0</v>
      </c>
      <c r="K119" s="9">
        <v>113612</v>
      </c>
    </row>
    <row r="120" spans="1:11" ht="15.75" customHeight="1" outlineLevel="2" x14ac:dyDescent="0.3">
      <c r="A120" s="6" t="s">
        <v>64</v>
      </c>
      <c r="B120" s="7" t="s">
        <v>395</v>
      </c>
      <c r="C120" s="8" t="s">
        <v>396</v>
      </c>
      <c r="D120" s="6">
        <v>351</v>
      </c>
      <c r="E120" s="9">
        <v>1447</v>
      </c>
      <c r="F120" s="9">
        <v>1000</v>
      </c>
      <c r="G120" s="9">
        <v>447</v>
      </c>
      <c r="H120" s="9">
        <v>0</v>
      </c>
      <c r="I120" s="9">
        <v>0</v>
      </c>
      <c r="J120" s="9">
        <v>0</v>
      </c>
      <c r="K120" s="9">
        <v>447</v>
      </c>
    </row>
    <row r="121" spans="1:11" outlineLevel="2" x14ac:dyDescent="0.3">
      <c r="A121" s="10" t="s">
        <v>65</v>
      </c>
      <c r="B121" s="10"/>
      <c r="C121" s="10"/>
      <c r="D121" s="10"/>
      <c r="E121" s="11">
        <f t="shared" ref="E121:K121" si="4">SUBTOTAL(9,E95:E120)</f>
        <v>1261790</v>
      </c>
      <c r="F121" s="11">
        <f t="shared" si="4"/>
        <v>26000</v>
      </c>
      <c r="G121" s="11">
        <f t="shared" si="4"/>
        <v>1235790</v>
      </c>
      <c r="H121" s="11">
        <f t="shared" si="4"/>
        <v>0</v>
      </c>
      <c r="I121" s="11">
        <f t="shared" si="4"/>
        <v>0</v>
      </c>
      <c r="J121" s="11">
        <f t="shared" si="4"/>
        <v>0</v>
      </c>
      <c r="K121" s="11">
        <f t="shared" si="4"/>
        <v>1235790</v>
      </c>
    </row>
    <row r="122" spans="1:11" outlineLevel="2" x14ac:dyDescent="0.3">
      <c r="A122" s="6" t="s">
        <v>66</v>
      </c>
      <c r="B122" s="7" t="s">
        <v>307</v>
      </c>
      <c r="C122" s="8" t="s">
        <v>308</v>
      </c>
      <c r="D122" s="6">
        <v>250</v>
      </c>
      <c r="E122" s="9">
        <v>15908</v>
      </c>
      <c r="F122" s="9">
        <v>1000</v>
      </c>
      <c r="G122" s="9">
        <v>14908</v>
      </c>
      <c r="H122" s="9">
        <v>0</v>
      </c>
      <c r="I122" s="9">
        <v>0</v>
      </c>
      <c r="J122" s="9">
        <v>0</v>
      </c>
      <c r="K122" s="9">
        <v>14908</v>
      </c>
    </row>
    <row r="123" spans="1:11" outlineLevel="2" x14ac:dyDescent="0.3">
      <c r="A123" s="6" t="s">
        <v>66</v>
      </c>
      <c r="B123" s="7" t="s">
        <v>411</v>
      </c>
      <c r="C123" s="8" t="s">
        <v>412</v>
      </c>
      <c r="D123" s="6">
        <v>370</v>
      </c>
      <c r="E123" s="9">
        <v>49754</v>
      </c>
      <c r="F123" s="9">
        <v>1000</v>
      </c>
      <c r="G123" s="9">
        <v>48754</v>
      </c>
      <c r="H123" s="9">
        <v>0</v>
      </c>
      <c r="I123" s="9">
        <v>0</v>
      </c>
      <c r="J123" s="9">
        <v>0</v>
      </c>
      <c r="K123" s="9">
        <v>48754</v>
      </c>
    </row>
    <row r="124" spans="1:11" outlineLevel="2" x14ac:dyDescent="0.3">
      <c r="A124" s="6" t="s">
        <v>66</v>
      </c>
      <c r="B124" s="7" t="s">
        <v>397</v>
      </c>
      <c r="C124" s="8" t="s">
        <v>398</v>
      </c>
      <c r="D124" s="6">
        <v>369</v>
      </c>
      <c r="E124" s="9">
        <v>73358</v>
      </c>
      <c r="F124" s="9">
        <v>1000</v>
      </c>
      <c r="G124" s="9">
        <v>72358</v>
      </c>
      <c r="H124" s="9">
        <v>0</v>
      </c>
      <c r="I124" s="9">
        <v>0</v>
      </c>
      <c r="J124" s="9">
        <v>0</v>
      </c>
      <c r="K124" s="9">
        <v>72358</v>
      </c>
    </row>
    <row r="125" spans="1:11" outlineLevel="2" x14ac:dyDescent="0.3">
      <c r="A125" s="6" t="s">
        <v>66</v>
      </c>
      <c r="B125" s="7" t="s">
        <v>311</v>
      </c>
      <c r="C125" s="8" t="s">
        <v>312</v>
      </c>
      <c r="D125" s="6">
        <v>172</v>
      </c>
      <c r="E125" s="9">
        <v>2715</v>
      </c>
      <c r="F125" s="9">
        <v>1000</v>
      </c>
      <c r="G125" s="9">
        <v>1715</v>
      </c>
      <c r="H125" s="9">
        <v>0</v>
      </c>
      <c r="I125" s="9">
        <v>0</v>
      </c>
      <c r="J125" s="9">
        <v>0</v>
      </c>
      <c r="K125" s="9">
        <v>1715</v>
      </c>
    </row>
    <row r="126" spans="1:11" outlineLevel="2" x14ac:dyDescent="0.3">
      <c r="A126" s="6" t="s">
        <v>66</v>
      </c>
      <c r="B126" s="7" t="s">
        <v>317</v>
      </c>
      <c r="C126" s="8" t="s">
        <v>318</v>
      </c>
      <c r="D126" s="6">
        <v>11</v>
      </c>
      <c r="E126" s="9">
        <v>136002</v>
      </c>
      <c r="F126" s="9">
        <v>1000</v>
      </c>
      <c r="G126" s="9">
        <v>135002</v>
      </c>
      <c r="H126" s="9">
        <v>0</v>
      </c>
      <c r="I126" s="9">
        <v>0</v>
      </c>
      <c r="J126" s="9">
        <v>0</v>
      </c>
      <c r="K126" s="9">
        <v>135002</v>
      </c>
    </row>
    <row r="127" spans="1:11" outlineLevel="2" x14ac:dyDescent="0.3">
      <c r="A127" s="6" t="s">
        <v>66</v>
      </c>
      <c r="B127" s="7" t="s">
        <v>319</v>
      </c>
      <c r="C127" s="8" t="s">
        <v>320</v>
      </c>
      <c r="D127" s="6">
        <v>313</v>
      </c>
      <c r="E127" s="9">
        <v>27892</v>
      </c>
      <c r="F127" s="9">
        <v>1000</v>
      </c>
      <c r="G127" s="9">
        <v>26892</v>
      </c>
      <c r="H127" s="9">
        <v>0</v>
      </c>
      <c r="I127" s="9">
        <v>0</v>
      </c>
      <c r="J127" s="9">
        <v>0</v>
      </c>
      <c r="K127" s="9">
        <v>26892</v>
      </c>
    </row>
    <row r="128" spans="1:11" outlineLevel="2" x14ac:dyDescent="0.3">
      <c r="A128" s="6" t="s">
        <v>66</v>
      </c>
      <c r="B128" s="7" t="s">
        <v>377</v>
      </c>
      <c r="C128" s="8" t="s">
        <v>314</v>
      </c>
      <c r="D128" s="6">
        <v>330</v>
      </c>
      <c r="E128" s="9">
        <v>36306</v>
      </c>
      <c r="F128" s="9">
        <v>1000</v>
      </c>
      <c r="G128" s="9">
        <v>35306</v>
      </c>
      <c r="H128" s="9">
        <v>0</v>
      </c>
      <c r="I128" s="9">
        <v>0</v>
      </c>
      <c r="J128" s="9">
        <v>0</v>
      </c>
      <c r="K128" s="9">
        <v>35306</v>
      </c>
    </row>
    <row r="129" spans="1:11" ht="15.75" customHeight="1" outlineLevel="2" x14ac:dyDescent="0.3">
      <c r="A129" s="6" t="s">
        <v>66</v>
      </c>
      <c r="B129" s="7" t="s">
        <v>309</v>
      </c>
      <c r="C129" s="8" t="s">
        <v>310</v>
      </c>
      <c r="D129" s="6">
        <v>272</v>
      </c>
      <c r="E129" s="9">
        <v>24722</v>
      </c>
      <c r="F129" s="9">
        <v>1000</v>
      </c>
      <c r="G129" s="9">
        <v>23722</v>
      </c>
      <c r="H129" s="9">
        <v>0</v>
      </c>
      <c r="I129" s="9">
        <v>0</v>
      </c>
      <c r="J129" s="9">
        <v>0</v>
      </c>
      <c r="K129" s="9">
        <v>23722</v>
      </c>
    </row>
    <row r="130" spans="1:11" ht="30.6" outlineLevel="2" x14ac:dyDescent="0.3">
      <c r="A130" s="6" t="s">
        <v>66</v>
      </c>
      <c r="B130" s="152" t="s">
        <v>399</v>
      </c>
      <c r="C130" s="8" t="s">
        <v>400</v>
      </c>
      <c r="D130" s="6">
        <v>276</v>
      </c>
      <c r="E130" s="9">
        <v>3169</v>
      </c>
      <c r="F130" s="9">
        <v>1000</v>
      </c>
      <c r="G130" s="9">
        <v>2169</v>
      </c>
      <c r="H130" s="9">
        <v>0</v>
      </c>
      <c r="I130" s="9">
        <v>0</v>
      </c>
      <c r="J130" s="9">
        <v>0</v>
      </c>
      <c r="K130" s="9">
        <v>2169</v>
      </c>
    </row>
    <row r="131" spans="1:11" ht="48" customHeight="1" outlineLevel="2" x14ac:dyDescent="0.3">
      <c r="A131" s="6" t="s">
        <v>66</v>
      </c>
      <c r="B131" s="152" t="s">
        <v>401</v>
      </c>
      <c r="C131" s="8" t="s">
        <v>402</v>
      </c>
      <c r="D131" s="6">
        <v>292</v>
      </c>
      <c r="E131" s="9">
        <v>27368</v>
      </c>
      <c r="F131" s="9">
        <v>1000</v>
      </c>
      <c r="G131" s="9">
        <v>26368</v>
      </c>
      <c r="H131" s="9">
        <v>0</v>
      </c>
      <c r="I131" s="9">
        <v>0</v>
      </c>
      <c r="J131" s="9">
        <v>0</v>
      </c>
      <c r="K131" s="9">
        <v>26368</v>
      </c>
    </row>
    <row r="132" spans="1:11" outlineLevel="2" x14ac:dyDescent="0.3">
      <c r="A132" s="6" t="s">
        <v>66</v>
      </c>
      <c r="B132" s="7" t="s">
        <v>378</v>
      </c>
      <c r="C132" s="8" t="s">
        <v>316</v>
      </c>
      <c r="D132" s="6">
        <v>209</v>
      </c>
      <c r="E132" s="9">
        <v>31923</v>
      </c>
      <c r="F132" s="9">
        <v>1000</v>
      </c>
      <c r="G132" s="9">
        <v>30923</v>
      </c>
      <c r="H132" s="9">
        <v>0</v>
      </c>
      <c r="I132" s="9">
        <v>0</v>
      </c>
      <c r="J132" s="9">
        <v>0</v>
      </c>
      <c r="K132" s="9">
        <v>30923</v>
      </c>
    </row>
    <row r="133" spans="1:11" outlineLevel="2" x14ac:dyDescent="0.3">
      <c r="A133" s="6" t="s">
        <v>66</v>
      </c>
      <c r="B133" s="7" t="s">
        <v>389</v>
      </c>
      <c r="C133" s="8" t="s">
        <v>390</v>
      </c>
      <c r="D133" s="6">
        <v>183</v>
      </c>
      <c r="E133" s="9">
        <v>7067</v>
      </c>
      <c r="F133" s="9">
        <v>1000</v>
      </c>
      <c r="G133" s="9">
        <v>6067</v>
      </c>
      <c r="H133" s="9">
        <v>0</v>
      </c>
      <c r="I133" s="9">
        <v>0</v>
      </c>
      <c r="J133" s="9">
        <v>0</v>
      </c>
      <c r="K133" s="9">
        <v>6067</v>
      </c>
    </row>
    <row r="134" spans="1:11" outlineLevel="2" x14ac:dyDescent="0.3">
      <c r="A134" s="6" t="s">
        <v>66</v>
      </c>
      <c r="B134" s="7" t="s">
        <v>413</v>
      </c>
      <c r="C134" s="8" t="s">
        <v>414</v>
      </c>
      <c r="D134" s="6">
        <v>251</v>
      </c>
      <c r="E134" s="9">
        <v>2048</v>
      </c>
      <c r="F134" s="9">
        <v>1000</v>
      </c>
      <c r="G134" s="9">
        <v>1048</v>
      </c>
      <c r="H134" s="9">
        <v>0</v>
      </c>
      <c r="I134" s="9">
        <v>0</v>
      </c>
      <c r="J134" s="9">
        <v>0</v>
      </c>
      <c r="K134" s="9">
        <v>1048</v>
      </c>
    </row>
    <row r="135" spans="1:11" outlineLevel="1" x14ac:dyDescent="0.3">
      <c r="A135" s="6" t="s">
        <v>66</v>
      </c>
      <c r="B135" s="7" t="s">
        <v>379</v>
      </c>
      <c r="C135" s="8" t="s">
        <v>322</v>
      </c>
      <c r="D135" s="6">
        <v>192</v>
      </c>
      <c r="E135" s="9">
        <v>5791</v>
      </c>
      <c r="F135" s="9">
        <v>1000</v>
      </c>
      <c r="G135" s="9">
        <v>4791</v>
      </c>
      <c r="H135" s="9">
        <v>0</v>
      </c>
      <c r="I135" s="9">
        <v>0</v>
      </c>
      <c r="J135" s="9">
        <v>0</v>
      </c>
      <c r="K135" s="9">
        <v>4791</v>
      </c>
    </row>
    <row r="136" spans="1:11" outlineLevel="2" x14ac:dyDescent="0.3">
      <c r="A136" s="6" t="s">
        <v>66</v>
      </c>
      <c r="B136" s="7" t="s">
        <v>323</v>
      </c>
      <c r="C136" s="8" t="s">
        <v>324</v>
      </c>
      <c r="D136" s="6">
        <v>297</v>
      </c>
      <c r="E136" s="9">
        <v>520290</v>
      </c>
      <c r="F136" s="9">
        <v>1000</v>
      </c>
      <c r="G136" s="9">
        <v>519290</v>
      </c>
      <c r="H136" s="9">
        <v>0</v>
      </c>
      <c r="I136" s="9">
        <v>0</v>
      </c>
      <c r="J136" s="9">
        <v>0</v>
      </c>
      <c r="K136" s="9">
        <v>519290</v>
      </c>
    </row>
    <row r="137" spans="1:11" outlineLevel="2" x14ac:dyDescent="0.3">
      <c r="A137" s="6" t="s">
        <v>66</v>
      </c>
      <c r="B137" s="7" t="s">
        <v>325</v>
      </c>
      <c r="C137" s="8" t="s">
        <v>326</v>
      </c>
      <c r="D137" s="6">
        <v>166</v>
      </c>
      <c r="E137" s="9">
        <v>44363</v>
      </c>
      <c r="F137" s="9">
        <v>1000</v>
      </c>
      <c r="G137" s="9">
        <v>43363</v>
      </c>
      <c r="H137" s="9">
        <v>0</v>
      </c>
      <c r="I137" s="9">
        <v>0</v>
      </c>
      <c r="J137" s="9">
        <v>0</v>
      </c>
      <c r="K137" s="9">
        <v>43363</v>
      </c>
    </row>
    <row r="138" spans="1:11" outlineLevel="2" x14ac:dyDescent="0.3">
      <c r="A138" s="6" t="s">
        <v>66</v>
      </c>
      <c r="B138" s="7" t="s">
        <v>327</v>
      </c>
      <c r="C138" s="8" t="s">
        <v>328</v>
      </c>
      <c r="D138" s="6">
        <v>32</v>
      </c>
      <c r="E138" s="9">
        <v>9295</v>
      </c>
      <c r="F138" s="9">
        <v>1000</v>
      </c>
      <c r="G138" s="9">
        <v>8295</v>
      </c>
      <c r="H138" s="9">
        <v>0</v>
      </c>
      <c r="I138" s="9">
        <v>0</v>
      </c>
      <c r="J138" s="9">
        <v>0</v>
      </c>
      <c r="K138" s="9">
        <v>8295</v>
      </c>
    </row>
    <row r="139" spans="1:11" outlineLevel="2" x14ac:dyDescent="0.3">
      <c r="A139" s="6" t="s">
        <v>66</v>
      </c>
      <c r="B139" s="7" t="s">
        <v>409</v>
      </c>
      <c r="C139" s="8" t="s">
        <v>404</v>
      </c>
      <c r="D139" s="6">
        <v>368</v>
      </c>
      <c r="E139" s="9">
        <v>13387</v>
      </c>
      <c r="F139" s="9">
        <v>1000</v>
      </c>
      <c r="G139" s="9">
        <v>12387</v>
      </c>
      <c r="H139" s="9">
        <v>0</v>
      </c>
      <c r="I139" s="9">
        <v>0</v>
      </c>
      <c r="J139" s="9">
        <v>0</v>
      </c>
      <c r="K139" s="9">
        <v>12387</v>
      </c>
    </row>
    <row r="140" spans="1:11" outlineLevel="2" x14ac:dyDescent="0.3">
      <c r="A140" s="6" t="s">
        <v>66</v>
      </c>
      <c r="B140" s="7" t="s">
        <v>405</v>
      </c>
      <c r="C140" s="8" t="s">
        <v>406</v>
      </c>
      <c r="D140" s="6">
        <v>357</v>
      </c>
      <c r="E140" s="9">
        <v>4676</v>
      </c>
      <c r="F140" s="9">
        <v>1000</v>
      </c>
      <c r="G140" s="9">
        <v>3676</v>
      </c>
      <c r="H140" s="9">
        <v>0</v>
      </c>
      <c r="I140" s="9">
        <v>0</v>
      </c>
      <c r="J140" s="9">
        <v>0</v>
      </c>
      <c r="K140" s="9">
        <v>3676</v>
      </c>
    </row>
    <row r="141" spans="1:11" outlineLevel="2" x14ac:dyDescent="0.3">
      <c r="A141" s="6" t="s">
        <v>66</v>
      </c>
      <c r="B141" s="7" t="s">
        <v>329</v>
      </c>
      <c r="C141" s="8" t="s">
        <v>330</v>
      </c>
      <c r="D141" s="6">
        <v>153</v>
      </c>
      <c r="E141" s="9">
        <v>8800</v>
      </c>
      <c r="F141" s="9">
        <v>1000</v>
      </c>
      <c r="G141" s="9">
        <v>7800</v>
      </c>
      <c r="H141" s="9">
        <v>0</v>
      </c>
      <c r="I141" s="9">
        <v>0</v>
      </c>
      <c r="J141" s="9">
        <v>0</v>
      </c>
      <c r="K141" s="9">
        <v>7800</v>
      </c>
    </row>
    <row r="142" spans="1:11" outlineLevel="2" x14ac:dyDescent="0.3">
      <c r="A142" s="6" t="s">
        <v>66</v>
      </c>
      <c r="B142" s="7" t="s">
        <v>415</v>
      </c>
      <c r="C142" s="8" t="s">
        <v>416</v>
      </c>
      <c r="D142" s="6">
        <v>155</v>
      </c>
      <c r="E142" s="9">
        <v>2350</v>
      </c>
      <c r="F142" s="9">
        <v>1000</v>
      </c>
      <c r="G142" s="9">
        <v>1350</v>
      </c>
      <c r="H142" s="9">
        <v>0</v>
      </c>
      <c r="I142" s="9">
        <v>0</v>
      </c>
      <c r="J142" s="9">
        <v>0</v>
      </c>
      <c r="K142" s="9">
        <v>1350</v>
      </c>
    </row>
    <row r="143" spans="1:11" outlineLevel="2" x14ac:dyDescent="0.3">
      <c r="A143" s="6" t="s">
        <v>66</v>
      </c>
      <c r="B143" s="7" t="s">
        <v>331</v>
      </c>
      <c r="C143" s="8" t="s">
        <v>324</v>
      </c>
      <c r="D143" s="6">
        <v>48</v>
      </c>
      <c r="E143" s="9">
        <v>114153</v>
      </c>
      <c r="F143" s="9">
        <v>1000</v>
      </c>
      <c r="G143" s="9">
        <v>113153</v>
      </c>
      <c r="H143" s="9">
        <v>0</v>
      </c>
      <c r="I143" s="9">
        <v>0</v>
      </c>
      <c r="J143" s="9">
        <v>0</v>
      </c>
      <c r="K143" s="9">
        <v>113153</v>
      </c>
    </row>
    <row r="144" spans="1:11" outlineLevel="2" x14ac:dyDescent="0.3">
      <c r="A144" s="6" t="s">
        <v>66</v>
      </c>
      <c r="B144" s="7" t="s">
        <v>410</v>
      </c>
      <c r="C144" s="8" t="s">
        <v>408</v>
      </c>
      <c r="D144" s="6">
        <v>350</v>
      </c>
      <c r="E144" s="9">
        <v>3858</v>
      </c>
      <c r="F144" s="9">
        <v>1000</v>
      </c>
      <c r="G144" s="9">
        <v>2858</v>
      </c>
      <c r="H144" s="9">
        <v>0</v>
      </c>
      <c r="I144" s="9">
        <v>0</v>
      </c>
      <c r="J144" s="9">
        <v>0</v>
      </c>
      <c r="K144" s="9">
        <v>2858</v>
      </c>
    </row>
    <row r="145" spans="1:11" outlineLevel="2" x14ac:dyDescent="0.3">
      <c r="A145" s="6" t="s">
        <v>66</v>
      </c>
      <c r="B145" s="7" t="s">
        <v>417</v>
      </c>
      <c r="C145" s="8" t="s">
        <v>418</v>
      </c>
      <c r="D145" s="6">
        <v>173</v>
      </c>
      <c r="E145" s="9">
        <v>7912</v>
      </c>
      <c r="F145" s="9">
        <v>1000</v>
      </c>
      <c r="G145" s="9">
        <v>6912</v>
      </c>
      <c r="H145" s="9">
        <v>0</v>
      </c>
      <c r="I145" s="9">
        <v>0</v>
      </c>
      <c r="J145" s="9">
        <v>0</v>
      </c>
      <c r="K145" s="9">
        <v>6912</v>
      </c>
    </row>
    <row r="146" spans="1:11" outlineLevel="2" x14ac:dyDescent="0.3">
      <c r="A146" s="6" t="s">
        <v>66</v>
      </c>
      <c r="B146" s="7" t="s">
        <v>386</v>
      </c>
      <c r="C146" s="8" t="s">
        <v>333</v>
      </c>
      <c r="D146" s="6">
        <v>374</v>
      </c>
      <c r="E146" s="9">
        <v>715194</v>
      </c>
      <c r="F146" s="9">
        <v>0</v>
      </c>
      <c r="G146" s="9">
        <v>715194</v>
      </c>
      <c r="H146" s="9">
        <v>0</v>
      </c>
      <c r="I146" s="9">
        <v>0</v>
      </c>
      <c r="J146" s="9">
        <v>0</v>
      </c>
      <c r="K146" s="9">
        <v>715194</v>
      </c>
    </row>
    <row r="147" spans="1:11" outlineLevel="2" x14ac:dyDescent="0.3">
      <c r="A147" s="6" t="s">
        <v>66</v>
      </c>
      <c r="B147" s="7" t="s">
        <v>419</v>
      </c>
      <c r="C147" s="8" t="s">
        <v>337</v>
      </c>
      <c r="D147" s="6">
        <v>244</v>
      </c>
      <c r="E147" s="9">
        <v>3097</v>
      </c>
      <c r="F147" s="9">
        <v>1000</v>
      </c>
      <c r="G147" s="9">
        <v>2097</v>
      </c>
      <c r="H147" s="9">
        <v>0</v>
      </c>
      <c r="I147" s="9">
        <v>0</v>
      </c>
      <c r="J147" s="9">
        <v>0</v>
      </c>
      <c r="K147" s="9">
        <v>2097</v>
      </c>
    </row>
    <row r="148" spans="1:11" outlineLevel="2" x14ac:dyDescent="0.3">
      <c r="A148" s="6" t="s">
        <v>66</v>
      </c>
      <c r="B148" s="7" t="s">
        <v>391</v>
      </c>
      <c r="C148" s="8" t="s">
        <v>392</v>
      </c>
      <c r="D148" s="6">
        <v>171</v>
      </c>
      <c r="E148" s="9">
        <v>15251</v>
      </c>
      <c r="F148" s="9">
        <v>1000</v>
      </c>
      <c r="G148" s="9">
        <v>14251</v>
      </c>
      <c r="H148" s="9">
        <v>0</v>
      </c>
      <c r="I148" s="9">
        <v>0</v>
      </c>
      <c r="J148" s="9">
        <v>0</v>
      </c>
      <c r="K148" s="9">
        <v>14251</v>
      </c>
    </row>
    <row r="149" spans="1:11" outlineLevel="2" x14ac:dyDescent="0.3">
      <c r="A149" s="6" t="s">
        <v>66</v>
      </c>
      <c r="B149" s="7" t="s">
        <v>336</v>
      </c>
      <c r="C149" s="8" t="s">
        <v>337</v>
      </c>
      <c r="D149" s="6">
        <v>258</v>
      </c>
      <c r="E149" s="9">
        <v>53492</v>
      </c>
      <c r="F149" s="9">
        <v>1000</v>
      </c>
      <c r="G149" s="9">
        <v>52492</v>
      </c>
      <c r="H149" s="9">
        <v>0</v>
      </c>
      <c r="I149" s="9">
        <v>0</v>
      </c>
      <c r="J149" s="9">
        <v>0</v>
      </c>
      <c r="K149" s="9">
        <v>52492</v>
      </c>
    </row>
    <row r="150" spans="1:11" outlineLevel="2" x14ac:dyDescent="0.3">
      <c r="A150" s="6" t="s">
        <v>66</v>
      </c>
      <c r="B150" s="7" t="s">
        <v>338</v>
      </c>
      <c r="C150" s="8" t="s">
        <v>324</v>
      </c>
      <c r="D150" s="6">
        <v>260</v>
      </c>
      <c r="E150" s="9">
        <v>105162</v>
      </c>
      <c r="F150" s="9">
        <v>1000</v>
      </c>
      <c r="G150" s="9">
        <v>104162</v>
      </c>
      <c r="H150" s="9">
        <v>0</v>
      </c>
      <c r="I150" s="9">
        <v>0</v>
      </c>
      <c r="J150" s="9">
        <v>0</v>
      </c>
      <c r="K150" s="9">
        <v>104162</v>
      </c>
    </row>
    <row r="151" spans="1:11" outlineLevel="2" x14ac:dyDescent="0.3">
      <c r="A151" s="6" t="s">
        <v>66</v>
      </c>
      <c r="B151" s="7" t="s">
        <v>388</v>
      </c>
      <c r="C151" s="8" t="s">
        <v>340</v>
      </c>
      <c r="D151" s="6">
        <v>367</v>
      </c>
      <c r="E151" s="9">
        <v>92147</v>
      </c>
      <c r="F151" s="9">
        <v>1000</v>
      </c>
      <c r="G151" s="9">
        <v>91147</v>
      </c>
      <c r="H151" s="9">
        <v>0</v>
      </c>
      <c r="I151" s="9">
        <v>0</v>
      </c>
      <c r="J151" s="9">
        <v>0</v>
      </c>
      <c r="K151" s="9">
        <v>91147</v>
      </c>
    </row>
    <row r="152" spans="1:11" outlineLevel="2" x14ac:dyDescent="0.3">
      <c r="A152" s="6" t="s">
        <v>66</v>
      </c>
      <c r="B152" s="7" t="s">
        <v>393</v>
      </c>
      <c r="C152" s="8" t="s">
        <v>394</v>
      </c>
      <c r="D152" s="6">
        <v>346</v>
      </c>
      <c r="E152" s="9">
        <v>1195</v>
      </c>
      <c r="F152" s="9">
        <v>1000</v>
      </c>
      <c r="G152" s="9">
        <v>195</v>
      </c>
      <c r="H152" s="9">
        <v>0</v>
      </c>
      <c r="I152" s="9">
        <v>0</v>
      </c>
      <c r="J152" s="9">
        <v>0</v>
      </c>
      <c r="K152" s="9">
        <v>195</v>
      </c>
    </row>
    <row r="153" spans="1:11" ht="15.75" customHeight="1" outlineLevel="2" x14ac:dyDescent="0.3">
      <c r="A153" s="6" t="s">
        <v>66</v>
      </c>
      <c r="B153" s="7" t="s">
        <v>395</v>
      </c>
      <c r="C153" s="8" t="s">
        <v>396</v>
      </c>
      <c r="D153" s="6">
        <v>351</v>
      </c>
      <c r="E153" s="9">
        <v>10813</v>
      </c>
      <c r="F153" s="9">
        <v>1000</v>
      </c>
      <c r="G153" s="9">
        <v>9813</v>
      </c>
      <c r="H153" s="9">
        <v>0</v>
      </c>
      <c r="I153" s="9">
        <v>0</v>
      </c>
      <c r="J153" s="9">
        <v>0</v>
      </c>
      <c r="K153" s="9">
        <v>9813</v>
      </c>
    </row>
    <row r="154" spans="1:11" outlineLevel="2" x14ac:dyDescent="0.3">
      <c r="A154" s="10" t="s">
        <v>67</v>
      </c>
      <c r="B154" s="10"/>
      <c r="C154" s="10"/>
      <c r="D154" s="10"/>
      <c r="E154" s="11">
        <f t="shared" ref="E154:K154" si="5">SUBTOTAL(9,E122:E153)</f>
        <v>2169458</v>
      </c>
      <c r="F154" s="11">
        <f t="shared" si="5"/>
        <v>31000</v>
      </c>
      <c r="G154" s="11">
        <f t="shared" si="5"/>
        <v>2138458</v>
      </c>
      <c r="H154" s="11">
        <f t="shared" si="5"/>
        <v>0</v>
      </c>
      <c r="I154" s="11">
        <f t="shared" si="5"/>
        <v>0</v>
      </c>
      <c r="J154" s="11">
        <f t="shared" si="5"/>
        <v>0</v>
      </c>
      <c r="K154" s="11">
        <f t="shared" si="5"/>
        <v>2138458</v>
      </c>
    </row>
    <row r="155" spans="1:11" outlineLevel="2" x14ac:dyDescent="0.3">
      <c r="A155" s="6" t="s">
        <v>68</v>
      </c>
      <c r="B155" s="7" t="s">
        <v>307</v>
      </c>
      <c r="C155" s="8" t="s">
        <v>308</v>
      </c>
      <c r="D155" s="6">
        <v>250</v>
      </c>
      <c r="E155" s="9">
        <v>14913</v>
      </c>
      <c r="F155" s="9">
        <v>1000</v>
      </c>
      <c r="G155" s="9">
        <v>13913</v>
      </c>
      <c r="H155" s="9">
        <v>0</v>
      </c>
      <c r="I155" s="9">
        <v>0</v>
      </c>
      <c r="J155" s="9">
        <v>0</v>
      </c>
      <c r="K155" s="9">
        <v>13913</v>
      </c>
    </row>
    <row r="156" spans="1:11" outlineLevel="2" x14ac:dyDescent="0.3">
      <c r="A156" s="6" t="s">
        <v>68</v>
      </c>
      <c r="B156" s="7" t="s">
        <v>420</v>
      </c>
      <c r="C156" s="8" t="s">
        <v>412</v>
      </c>
      <c r="D156" s="6">
        <v>370</v>
      </c>
      <c r="E156" s="9">
        <v>206525</v>
      </c>
      <c r="F156" s="9">
        <v>12444</v>
      </c>
      <c r="G156" s="9">
        <v>194081</v>
      </c>
      <c r="H156" s="9">
        <v>0</v>
      </c>
      <c r="I156" s="9">
        <v>0</v>
      </c>
      <c r="J156" s="9">
        <v>0</v>
      </c>
      <c r="K156" s="9">
        <v>194081</v>
      </c>
    </row>
    <row r="157" spans="1:11" outlineLevel="2" x14ac:dyDescent="0.3">
      <c r="A157" s="6" t="s">
        <v>68</v>
      </c>
      <c r="B157" s="7" t="s">
        <v>397</v>
      </c>
      <c r="C157" s="8" t="s">
        <v>398</v>
      </c>
      <c r="D157" s="6">
        <v>369</v>
      </c>
      <c r="E157" s="9">
        <v>89543</v>
      </c>
      <c r="F157" s="9">
        <v>1000</v>
      </c>
      <c r="G157" s="9">
        <v>88543</v>
      </c>
      <c r="H157" s="9">
        <v>0</v>
      </c>
      <c r="I157" s="9">
        <v>0</v>
      </c>
      <c r="J157" s="9">
        <v>0</v>
      </c>
      <c r="K157" s="9">
        <v>88543</v>
      </c>
    </row>
    <row r="158" spans="1:11" outlineLevel="2" x14ac:dyDescent="0.3">
      <c r="A158" s="6" t="s">
        <v>68</v>
      </c>
      <c r="B158" s="7" t="s">
        <v>311</v>
      </c>
      <c r="C158" s="8" t="s">
        <v>312</v>
      </c>
      <c r="D158" s="6">
        <v>172</v>
      </c>
      <c r="E158" s="9">
        <v>2572</v>
      </c>
      <c r="F158" s="9">
        <v>1000</v>
      </c>
      <c r="G158" s="9">
        <v>1572</v>
      </c>
      <c r="H158" s="9">
        <v>0</v>
      </c>
      <c r="I158" s="9">
        <v>0</v>
      </c>
      <c r="J158" s="9">
        <v>0</v>
      </c>
      <c r="K158" s="9">
        <v>1572</v>
      </c>
    </row>
    <row r="159" spans="1:11" outlineLevel="2" x14ac:dyDescent="0.3">
      <c r="A159" s="6" t="s">
        <v>68</v>
      </c>
      <c r="B159" s="7" t="s">
        <v>421</v>
      </c>
      <c r="C159" s="8" t="s">
        <v>422</v>
      </c>
      <c r="D159" s="6">
        <v>278</v>
      </c>
      <c r="E159" s="9">
        <v>7603</v>
      </c>
      <c r="F159" s="9">
        <v>1000</v>
      </c>
      <c r="G159" s="9">
        <v>6603</v>
      </c>
      <c r="H159" s="9">
        <v>0</v>
      </c>
      <c r="I159" s="9">
        <v>0</v>
      </c>
      <c r="J159" s="9">
        <v>0</v>
      </c>
      <c r="K159" s="9">
        <v>6603</v>
      </c>
    </row>
    <row r="160" spans="1:11" outlineLevel="2" x14ac:dyDescent="0.3">
      <c r="A160" s="6" t="s">
        <v>68</v>
      </c>
      <c r="B160" s="7" t="s">
        <v>317</v>
      </c>
      <c r="C160" s="8" t="s">
        <v>318</v>
      </c>
      <c r="D160" s="6">
        <v>11</v>
      </c>
      <c r="E160" s="9">
        <v>148676</v>
      </c>
      <c r="F160" s="9">
        <v>1000</v>
      </c>
      <c r="G160" s="9">
        <v>147676</v>
      </c>
      <c r="H160" s="9">
        <v>0</v>
      </c>
      <c r="I160" s="9">
        <v>0</v>
      </c>
      <c r="J160" s="9">
        <v>0</v>
      </c>
      <c r="K160" s="9">
        <v>147676</v>
      </c>
    </row>
    <row r="161" spans="1:11" outlineLevel="2" x14ac:dyDescent="0.3">
      <c r="A161" s="6" t="s">
        <v>68</v>
      </c>
      <c r="B161" s="7" t="s">
        <v>319</v>
      </c>
      <c r="C161" s="8" t="s">
        <v>320</v>
      </c>
      <c r="D161" s="6">
        <v>313</v>
      </c>
      <c r="E161" s="9">
        <v>49479</v>
      </c>
      <c r="F161" s="9">
        <v>1000</v>
      </c>
      <c r="G161" s="9">
        <v>48479</v>
      </c>
      <c r="H161" s="9">
        <v>0</v>
      </c>
      <c r="I161" s="9">
        <v>0</v>
      </c>
      <c r="J161" s="9">
        <v>0</v>
      </c>
      <c r="K161" s="9">
        <v>48479</v>
      </c>
    </row>
    <row r="162" spans="1:11" outlineLevel="2" x14ac:dyDescent="0.3">
      <c r="A162" s="6" t="s">
        <v>68</v>
      </c>
      <c r="B162" s="7" t="s">
        <v>377</v>
      </c>
      <c r="C162" s="8" t="s">
        <v>314</v>
      </c>
      <c r="D162" s="6">
        <v>330</v>
      </c>
      <c r="E162" s="9">
        <v>49186</v>
      </c>
      <c r="F162" s="9">
        <v>1000</v>
      </c>
      <c r="G162" s="9">
        <v>48186</v>
      </c>
      <c r="H162" s="9">
        <v>0</v>
      </c>
      <c r="I162" s="9">
        <v>0</v>
      </c>
      <c r="J162" s="9">
        <v>0</v>
      </c>
      <c r="K162" s="9">
        <v>48186</v>
      </c>
    </row>
    <row r="163" spans="1:11" ht="15.75" customHeight="1" outlineLevel="2" x14ac:dyDescent="0.3">
      <c r="A163" s="6" t="s">
        <v>68</v>
      </c>
      <c r="B163" s="7" t="s">
        <v>309</v>
      </c>
      <c r="C163" s="8" t="s">
        <v>310</v>
      </c>
      <c r="D163" s="6">
        <v>272</v>
      </c>
      <c r="E163" s="9">
        <v>37266</v>
      </c>
      <c r="F163" s="9">
        <v>1000</v>
      </c>
      <c r="G163" s="9">
        <v>36266</v>
      </c>
      <c r="H163" s="9">
        <v>0</v>
      </c>
      <c r="I163" s="9">
        <v>0</v>
      </c>
      <c r="J163" s="9">
        <v>0</v>
      </c>
      <c r="K163" s="9">
        <v>36266</v>
      </c>
    </row>
    <row r="164" spans="1:11" ht="30.6" outlineLevel="2" x14ac:dyDescent="0.3">
      <c r="A164" s="6" t="s">
        <v>68</v>
      </c>
      <c r="B164" s="152" t="s">
        <v>399</v>
      </c>
      <c r="C164" s="8" t="s">
        <v>400</v>
      </c>
      <c r="D164" s="6">
        <v>276</v>
      </c>
      <c r="E164" s="9">
        <v>5401</v>
      </c>
      <c r="F164" s="9">
        <v>1000</v>
      </c>
      <c r="G164" s="9">
        <v>4401</v>
      </c>
      <c r="H164" s="9">
        <v>0</v>
      </c>
      <c r="I164" s="9">
        <v>0</v>
      </c>
      <c r="J164" s="9">
        <v>0</v>
      </c>
      <c r="K164" s="9">
        <v>4401</v>
      </c>
    </row>
    <row r="165" spans="1:11" ht="45.6" outlineLevel="2" x14ac:dyDescent="0.3">
      <c r="A165" s="6" t="s">
        <v>68</v>
      </c>
      <c r="B165" s="152" t="s">
        <v>401</v>
      </c>
      <c r="C165" s="8" t="s">
        <v>402</v>
      </c>
      <c r="D165" s="6">
        <v>292</v>
      </c>
      <c r="E165" s="9">
        <v>67153</v>
      </c>
      <c r="F165" s="9">
        <v>1000</v>
      </c>
      <c r="G165" s="9">
        <v>66153</v>
      </c>
      <c r="H165" s="9">
        <v>0</v>
      </c>
      <c r="I165" s="9">
        <v>0</v>
      </c>
      <c r="J165" s="9">
        <v>0</v>
      </c>
      <c r="K165" s="9">
        <v>66153</v>
      </c>
    </row>
    <row r="166" spans="1:11" outlineLevel="2" x14ac:dyDescent="0.3">
      <c r="A166" s="6" t="s">
        <v>68</v>
      </c>
      <c r="B166" s="7" t="s">
        <v>378</v>
      </c>
      <c r="C166" s="8" t="s">
        <v>316</v>
      </c>
      <c r="D166" s="6">
        <v>209</v>
      </c>
      <c r="E166" s="9">
        <v>52760</v>
      </c>
      <c r="F166" s="9">
        <v>1000</v>
      </c>
      <c r="G166" s="9">
        <v>51760</v>
      </c>
      <c r="H166" s="9">
        <v>0</v>
      </c>
      <c r="I166" s="9">
        <v>0</v>
      </c>
      <c r="J166" s="9">
        <v>0</v>
      </c>
      <c r="K166" s="9">
        <v>51760</v>
      </c>
    </row>
    <row r="167" spans="1:11" outlineLevel="2" x14ac:dyDescent="0.3">
      <c r="A167" s="6" t="s">
        <v>68</v>
      </c>
      <c r="B167" s="7" t="s">
        <v>389</v>
      </c>
      <c r="C167" s="8" t="s">
        <v>390</v>
      </c>
      <c r="D167" s="6">
        <v>183</v>
      </c>
      <c r="E167" s="9">
        <v>16550</v>
      </c>
      <c r="F167" s="9">
        <v>1000</v>
      </c>
      <c r="G167" s="9">
        <v>15550</v>
      </c>
      <c r="H167" s="9">
        <v>0</v>
      </c>
      <c r="I167" s="9">
        <v>0</v>
      </c>
      <c r="J167" s="9">
        <v>0</v>
      </c>
      <c r="K167" s="9">
        <v>15550</v>
      </c>
    </row>
    <row r="168" spans="1:11" outlineLevel="2" x14ac:dyDescent="0.3">
      <c r="A168" s="6" t="s">
        <v>68</v>
      </c>
      <c r="B168" s="7" t="s">
        <v>413</v>
      </c>
      <c r="C168" s="8" t="s">
        <v>414</v>
      </c>
      <c r="D168" s="6">
        <v>251</v>
      </c>
      <c r="E168" s="9">
        <v>3144</v>
      </c>
      <c r="F168" s="9">
        <v>1000</v>
      </c>
      <c r="G168" s="9">
        <v>2144</v>
      </c>
      <c r="H168" s="9">
        <v>0</v>
      </c>
      <c r="I168" s="9">
        <v>0</v>
      </c>
      <c r="J168" s="9">
        <v>0</v>
      </c>
      <c r="K168" s="9">
        <v>2144</v>
      </c>
    </row>
    <row r="169" spans="1:11" outlineLevel="1" x14ac:dyDescent="0.3">
      <c r="A169" s="6" t="s">
        <v>68</v>
      </c>
      <c r="B169" s="7" t="s">
        <v>379</v>
      </c>
      <c r="C169" s="8" t="s">
        <v>322</v>
      </c>
      <c r="D169" s="6">
        <v>192</v>
      </c>
      <c r="E169" s="9">
        <v>13420</v>
      </c>
      <c r="F169" s="9">
        <v>1000</v>
      </c>
      <c r="G169" s="9">
        <v>12420</v>
      </c>
      <c r="H169" s="9">
        <v>0</v>
      </c>
      <c r="I169" s="9">
        <v>0</v>
      </c>
      <c r="J169" s="9">
        <v>0</v>
      </c>
      <c r="K169" s="9">
        <v>12420</v>
      </c>
    </row>
    <row r="170" spans="1:11" outlineLevel="2" x14ac:dyDescent="0.3">
      <c r="A170" s="6" t="s">
        <v>68</v>
      </c>
      <c r="B170" s="7" t="s">
        <v>323</v>
      </c>
      <c r="C170" s="8" t="s">
        <v>324</v>
      </c>
      <c r="D170" s="6">
        <v>297</v>
      </c>
      <c r="E170" s="9">
        <v>1006094</v>
      </c>
      <c r="F170" s="9">
        <v>1000</v>
      </c>
      <c r="G170" s="9">
        <v>1005094</v>
      </c>
      <c r="H170" s="9">
        <v>0</v>
      </c>
      <c r="I170" s="9">
        <v>0</v>
      </c>
      <c r="J170" s="9">
        <v>0</v>
      </c>
      <c r="K170" s="9">
        <v>1005094</v>
      </c>
    </row>
    <row r="171" spans="1:11" outlineLevel="2" x14ac:dyDescent="0.3">
      <c r="A171" s="6" t="s">
        <v>68</v>
      </c>
      <c r="B171" s="7" t="s">
        <v>325</v>
      </c>
      <c r="C171" s="8" t="s">
        <v>326</v>
      </c>
      <c r="D171" s="6">
        <v>166</v>
      </c>
      <c r="E171" s="9">
        <v>118001</v>
      </c>
      <c r="F171" s="9">
        <v>1000</v>
      </c>
      <c r="G171" s="9">
        <v>117001</v>
      </c>
      <c r="H171" s="9">
        <v>0</v>
      </c>
      <c r="I171" s="9">
        <v>0</v>
      </c>
      <c r="J171" s="9">
        <v>0</v>
      </c>
      <c r="K171" s="9">
        <v>117001</v>
      </c>
    </row>
    <row r="172" spans="1:11" outlineLevel="2" x14ac:dyDescent="0.3">
      <c r="A172" s="6" t="s">
        <v>68</v>
      </c>
      <c r="B172" s="7" t="s">
        <v>327</v>
      </c>
      <c r="C172" s="8" t="s">
        <v>328</v>
      </c>
      <c r="D172" s="6">
        <v>32</v>
      </c>
      <c r="E172" s="9">
        <v>18488</v>
      </c>
      <c r="F172" s="9">
        <v>1000</v>
      </c>
      <c r="G172" s="9">
        <v>17488</v>
      </c>
      <c r="H172" s="9">
        <v>0</v>
      </c>
      <c r="I172" s="9">
        <v>0</v>
      </c>
      <c r="J172" s="9">
        <v>0</v>
      </c>
      <c r="K172" s="9">
        <v>17488</v>
      </c>
    </row>
    <row r="173" spans="1:11" outlineLevel="2" x14ac:dyDescent="0.3">
      <c r="A173" s="6" t="s">
        <v>68</v>
      </c>
      <c r="B173" s="7" t="s">
        <v>409</v>
      </c>
      <c r="C173" s="8" t="s">
        <v>404</v>
      </c>
      <c r="D173" s="6">
        <v>368</v>
      </c>
      <c r="E173" s="9">
        <v>18536</v>
      </c>
      <c r="F173" s="9">
        <v>1000</v>
      </c>
      <c r="G173" s="9">
        <v>17536</v>
      </c>
      <c r="H173" s="9">
        <v>0</v>
      </c>
      <c r="I173" s="9">
        <v>0</v>
      </c>
      <c r="J173" s="9">
        <v>0</v>
      </c>
      <c r="K173" s="9">
        <v>17536</v>
      </c>
    </row>
    <row r="174" spans="1:11" outlineLevel="2" x14ac:dyDescent="0.3">
      <c r="A174" s="6" t="s">
        <v>68</v>
      </c>
      <c r="B174" s="7" t="s">
        <v>405</v>
      </c>
      <c r="C174" s="8" t="s">
        <v>406</v>
      </c>
      <c r="D174" s="6">
        <v>357</v>
      </c>
      <c r="E174" s="9">
        <v>15235</v>
      </c>
      <c r="F174" s="9">
        <v>1000</v>
      </c>
      <c r="G174" s="9">
        <v>14235</v>
      </c>
      <c r="H174" s="9">
        <v>0</v>
      </c>
      <c r="I174" s="9">
        <v>0</v>
      </c>
      <c r="J174" s="9">
        <v>0</v>
      </c>
      <c r="K174" s="9">
        <v>14235</v>
      </c>
    </row>
    <row r="175" spans="1:11" outlineLevel="2" x14ac:dyDescent="0.3">
      <c r="A175" s="6" t="s">
        <v>68</v>
      </c>
      <c r="B175" s="7" t="s">
        <v>329</v>
      </c>
      <c r="C175" s="8" t="s">
        <v>330</v>
      </c>
      <c r="D175" s="6">
        <v>153</v>
      </c>
      <c r="E175" s="9">
        <v>7120</v>
      </c>
      <c r="F175" s="9">
        <v>1000</v>
      </c>
      <c r="G175" s="9">
        <v>6120</v>
      </c>
      <c r="H175" s="9">
        <v>0</v>
      </c>
      <c r="I175" s="9">
        <v>0</v>
      </c>
      <c r="J175" s="9">
        <v>0</v>
      </c>
      <c r="K175" s="9">
        <v>6120</v>
      </c>
    </row>
    <row r="176" spans="1:11" outlineLevel="2" x14ac:dyDescent="0.3">
      <c r="A176" s="6" t="s">
        <v>68</v>
      </c>
      <c r="B176" s="7" t="s">
        <v>415</v>
      </c>
      <c r="C176" s="8" t="s">
        <v>416</v>
      </c>
      <c r="D176" s="6">
        <v>155</v>
      </c>
      <c r="E176" s="9">
        <v>3677</v>
      </c>
      <c r="F176" s="9">
        <v>1000</v>
      </c>
      <c r="G176" s="9">
        <v>2677</v>
      </c>
      <c r="H176" s="9">
        <v>0</v>
      </c>
      <c r="I176" s="9">
        <v>0</v>
      </c>
      <c r="J176" s="9">
        <v>0</v>
      </c>
      <c r="K176" s="9">
        <v>2677</v>
      </c>
    </row>
    <row r="177" spans="1:11" outlineLevel="2" x14ac:dyDescent="0.3">
      <c r="A177" s="6" t="s">
        <v>68</v>
      </c>
      <c r="B177" s="7" t="s">
        <v>331</v>
      </c>
      <c r="C177" s="8" t="s">
        <v>324</v>
      </c>
      <c r="D177" s="6">
        <v>48</v>
      </c>
      <c r="E177" s="9">
        <v>139533</v>
      </c>
      <c r="F177" s="9">
        <v>1000</v>
      </c>
      <c r="G177" s="9">
        <v>138533</v>
      </c>
      <c r="H177" s="9">
        <v>0</v>
      </c>
      <c r="I177" s="9">
        <v>0</v>
      </c>
      <c r="J177" s="9">
        <v>0</v>
      </c>
      <c r="K177" s="9">
        <v>138533</v>
      </c>
    </row>
    <row r="178" spans="1:11" outlineLevel="2" x14ac:dyDescent="0.3">
      <c r="A178" s="6" t="s">
        <v>68</v>
      </c>
      <c r="B178" s="7" t="s">
        <v>410</v>
      </c>
      <c r="C178" s="8" t="s">
        <v>408</v>
      </c>
      <c r="D178" s="6">
        <v>350</v>
      </c>
      <c r="E178" s="9">
        <v>3864</v>
      </c>
      <c r="F178" s="9">
        <v>1000</v>
      </c>
      <c r="G178" s="9">
        <v>2864</v>
      </c>
      <c r="H178" s="9">
        <v>0</v>
      </c>
      <c r="I178" s="9">
        <v>0</v>
      </c>
      <c r="J178" s="9">
        <v>0</v>
      </c>
      <c r="K178" s="9">
        <v>2864</v>
      </c>
    </row>
    <row r="179" spans="1:11" outlineLevel="2" x14ac:dyDescent="0.3">
      <c r="A179" s="6" t="s">
        <v>68</v>
      </c>
      <c r="B179" s="7" t="s">
        <v>417</v>
      </c>
      <c r="C179" s="8" t="s">
        <v>418</v>
      </c>
      <c r="D179" s="6">
        <v>173</v>
      </c>
      <c r="E179" s="9">
        <v>19997</v>
      </c>
      <c r="F179" s="9">
        <v>1000</v>
      </c>
      <c r="G179" s="9">
        <v>18997</v>
      </c>
      <c r="H179" s="9">
        <v>0</v>
      </c>
      <c r="I179" s="9">
        <v>0</v>
      </c>
      <c r="J179" s="9">
        <v>0</v>
      </c>
      <c r="K179" s="9">
        <v>18997</v>
      </c>
    </row>
    <row r="180" spans="1:11" outlineLevel="2" x14ac:dyDescent="0.3">
      <c r="A180" s="6" t="s">
        <v>68</v>
      </c>
      <c r="B180" s="7" t="s">
        <v>386</v>
      </c>
      <c r="C180" s="8" t="s">
        <v>333</v>
      </c>
      <c r="D180" s="6">
        <v>374</v>
      </c>
      <c r="E180" s="9">
        <v>959286</v>
      </c>
      <c r="F180" s="9">
        <v>0</v>
      </c>
      <c r="G180" s="9">
        <v>959286</v>
      </c>
      <c r="H180" s="9">
        <v>0</v>
      </c>
      <c r="I180" s="9">
        <v>0</v>
      </c>
      <c r="J180" s="9">
        <v>0</v>
      </c>
      <c r="K180" s="9">
        <v>959286</v>
      </c>
    </row>
    <row r="181" spans="1:11" ht="15.75" customHeight="1" outlineLevel="2" x14ac:dyDescent="0.3">
      <c r="A181" s="6" t="s">
        <v>68</v>
      </c>
      <c r="B181" s="7" t="s">
        <v>423</v>
      </c>
      <c r="C181" s="8" t="s">
        <v>424</v>
      </c>
      <c r="D181" s="6">
        <v>261</v>
      </c>
      <c r="E181" s="9">
        <v>2686</v>
      </c>
      <c r="F181" s="9">
        <v>1000</v>
      </c>
      <c r="G181" s="9">
        <v>1686</v>
      </c>
      <c r="H181" s="9">
        <v>0</v>
      </c>
      <c r="I181" s="9">
        <v>0</v>
      </c>
      <c r="J181" s="9">
        <v>0</v>
      </c>
      <c r="K181" s="9">
        <v>1686</v>
      </c>
    </row>
    <row r="182" spans="1:11" outlineLevel="2" x14ac:dyDescent="0.3">
      <c r="A182" s="6" t="s">
        <v>68</v>
      </c>
      <c r="B182" s="7" t="s">
        <v>419</v>
      </c>
      <c r="C182" s="8" t="s">
        <v>337</v>
      </c>
      <c r="D182" s="6">
        <v>244</v>
      </c>
      <c r="E182" s="9">
        <v>14913</v>
      </c>
      <c r="F182" s="9">
        <v>1000</v>
      </c>
      <c r="G182" s="9">
        <v>13913</v>
      </c>
      <c r="H182" s="9">
        <v>0</v>
      </c>
      <c r="I182" s="9">
        <v>0</v>
      </c>
      <c r="J182" s="9">
        <v>0</v>
      </c>
      <c r="K182" s="9">
        <v>13913</v>
      </c>
    </row>
    <row r="183" spans="1:11" outlineLevel="2" x14ac:dyDescent="0.3">
      <c r="A183" s="6" t="s">
        <v>68</v>
      </c>
      <c r="B183" s="7" t="s">
        <v>391</v>
      </c>
      <c r="C183" s="8" t="s">
        <v>392</v>
      </c>
      <c r="D183" s="6">
        <v>171</v>
      </c>
      <c r="E183" s="9">
        <v>16721</v>
      </c>
      <c r="F183" s="9">
        <v>1000</v>
      </c>
      <c r="G183" s="9">
        <v>15721</v>
      </c>
      <c r="H183" s="9">
        <v>0</v>
      </c>
      <c r="I183" s="9">
        <v>0</v>
      </c>
      <c r="J183" s="9">
        <v>0</v>
      </c>
      <c r="K183" s="9">
        <v>15721</v>
      </c>
    </row>
    <row r="184" spans="1:11" outlineLevel="2" x14ac:dyDescent="0.3">
      <c r="A184" s="6" t="s">
        <v>68</v>
      </c>
      <c r="B184" s="7" t="s">
        <v>425</v>
      </c>
      <c r="C184" s="8" t="s">
        <v>337</v>
      </c>
      <c r="D184" s="6">
        <v>258</v>
      </c>
      <c r="E184" s="9">
        <v>66570</v>
      </c>
      <c r="F184" s="9">
        <v>1000</v>
      </c>
      <c r="G184" s="9">
        <v>65570</v>
      </c>
      <c r="H184" s="9">
        <v>0</v>
      </c>
      <c r="I184" s="9">
        <v>0</v>
      </c>
      <c r="J184" s="9">
        <v>0</v>
      </c>
      <c r="K184" s="9">
        <v>65570</v>
      </c>
    </row>
    <row r="185" spans="1:11" outlineLevel="2" x14ac:dyDescent="0.3">
      <c r="A185" s="6" t="s">
        <v>68</v>
      </c>
      <c r="B185" s="7" t="s">
        <v>338</v>
      </c>
      <c r="C185" s="8" t="s">
        <v>324</v>
      </c>
      <c r="D185" s="6">
        <v>260</v>
      </c>
      <c r="E185" s="9">
        <v>172841</v>
      </c>
      <c r="F185" s="9">
        <v>1000</v>
      </c>
      <c r="G185" s="9">
        <v>171841</v>
      </c>
      <c r="H185" s="9">
        <v>0</v>
      </c>
      <c r="I185" s="9">
        <v>0</v>
      </c>
      <c r="J185" s="9">
        <v>0</v>
      </c>
      <c r="K185" s="9">
        <v>171841</v>
      </c>
    </row>
    <row r="186" spans="1:11" outlineLevel="2" x14ac:dyDescent="0.3">
      <c r="A186" s="6" t="s">
        <v>68</v>
      </c>
      <c r="B186" s="7" t="s">
        <v>339</v>
      </c>
      <c r="C186" s="8" t="s">
        <v>340</v>
      </c>
      <c r="D186" s="6">
        <v>367</v>
      </c>
      <c r="E186" s="9">
        <v>153841</v>
      </c>
      <c r="F186" s="9">
        <v>1000</v>
      </c>
      <c r="G186" s="9">
        <v>152841</v>
      </c>
      <c r="H186" s="9">
        <v>0</v>
      </c>
      <c r="I186" s="9">
        <v>0</v>
      </c>
      <c r="J186" s="9">
        <v>0</v>
      </c>
      <c r="K186" s="9">
        <v>152841</v>
      </c>
    </row>
    <row r="187" spans="1:11" ht="15.75" customHeight="1" outlineLevel="2" x14ac:dyDescent="0.3">
      <c r="A187" s="6" t="s">
        <v>68</v>
      </c>
      <c r="B187" s="7" t="s">
        <v>395</v>
      </c>
      <c r="C187" s="8" t="s">
        <v>396</v>
      </c>
      <c r="D187" s="6">
        <v>351</v>
      </c>
      <c r="E187" s="9">
        <v>13266</v>
      </c>
      <c r="F187" s="9">
        <v>1000</v>
      </c>
      <c r="G187" s="9">
        <v>12266</v>
      </c>
      <c r="H187" s="9">
        <v>0</v>
      </c>
      <c r="I187" s="9">
        <v>0</v>
      </c>
      <c r="J187" s="9">
        <v>0</v>
      </c>
      <c r="K187" s="9">
        <v>12266</v>
      </c>
    </row>
    <row r="188" spans="1:11" outlineLevel="2" x14ac:dyDescent="0.3">
      <c r="A188" s="10" t="s">
        <v>70</v>
      </c>
      <c r="B188" s="10"/>
      <c r="C188" s="10"/>
      <c r="D188" s="10"/>
      <c r="E188" s="11">
        <f t="shared" ref="E188:K188" si="6">SUBTOTAL(9,E155:E187)</f>
        <v>3514860</v>
      </c>
      <c r="F188" s="11">
        <f t="shared" si="6"/>
        <v>43444</v>
      </c>
      <c r="G188" s="11">
        <f t="shared" si="6"/>
        <v>3471416</v>
      </c>
      <c r="H188" s="11">
        <f t="shared" si="6"/>
        <v>0</v>
      </c>
      <c r="I188" s="11">
        <f t="shared" si="6"/>
        <v>0</v>
      </c>
      <c r="J188" s="11">
        <f t="shared" si="6"/>
        <v>0</v>
      </c>
      <c r="K188" s="11">
        <f t="shared" si="6"/>
        <v>3471416</v>
      </c>
    </row>
    <row r="189" spans="1:11" outlineLevel="2" x14ac:dyDescent="0.3">
      <c r="A189" s="6" t="s">
        <v>71</v>
      </c>
      <c r="B189" s="7" t="s">
        <v>426</v>
      </c>
      <c r="C189" s="8" t="s">
        <v>427</v>
      </c>
      <c r="D189" s="6">
        <v>305</v>
      </c>
      <c r="E189" s="9">
        <v>1203</v>
      </c>
      <c r="F189" s="9">
        <v>1000</v>
      </c>
      <c r="G189" s="9">
        <v>203</v>
      </c>
      <c r="H189" s="9">
        <v>0</v>
      </c>
      <c r="I189" s="9">
        <v>0</v>
      </c>
      <c r="J189" s="9">
        <v>0</v>
      </c>
      <c r="K189" s="9">
        <v>203</v>
      </c>
    </row>
    <row r="190" spans="1:11" outlineLevel="2" x14ac:dyDescent="0.3">
      <c r="A190" s="6" t="s">
        <v>71</v>
      </c>
      <c r="B190" s="7" t="s">
        <v>307</v>
      </c>
      <c r="C190" s="8" t="s">
        <v>308</v>
      </c>
      <c r="D190" s="6">
        <v>250</v>
      </c>
      <c r="E190" s="9">
        <v>43607</v>
      </c>
      <c r="F190" s="9">
        <v>1000</v>
      </c>
      <c r="G190" s="9">
        <v>42607</v>
      </c>
      <c r="H190" s="9">
        <v>0</v>
      </c>
      <c r="I190" s="9">
        <v>0</v>
      </c>
      <c r="J190" s="9">
        <v>0</v>
      </c>
      <c r="K190" s="9">
        <v>42607</v>
      </c>
    </row>
    <row r="191" spans="1:11" outlineLevel="2" x14ac:dyDescent="0.3">
      <c r="A191" s="6" t="s">
        <v>71</v>
      </c>
      <c r="B191" s="7" t="s">
        <v>411</v>
      </c>
      <c r="C191" s="8" t="s">
        <v>412</v>
      </c>
      <c r="D191" s="6">
        <v>370</v>
      </c>
      <c r="E191" s="9">
        <v>227908</v>
      </c>
      <c r="F191" s="9">
        <v>14748</v>
      </c>
      <c r="G191" s="9">
        <v>213160</v>
      </c>
      <c r="H191" s="9">
        <v>0</v>
      </c>
      <c r="I191" s="9">
        <v>0</v>
      </c>
      <c r="J191" s="9">
        <v>0</v>
      </c>
      <c r="K191" s="9">
        <v>213160</v>
      </c>
    </row>
    <row r="192" spans="1:11" outlineLevel="2" x14ac:dyDescent="0.3">
      <c r="A192" s="6" t="s">
        <v>71</v>
      </c>
      <c r="B192" s="7" t="s">
        <v>397</v>
      </c>
      <c r="C192" s="8" t="s">
        <v>398</v>
      </c>
      <c r="D192" s="6">
        <v>369</v>
      </c>
      <c r="E192" s="9">
        <v>7326864</v>
      </c>
      <c r="F192" s="9">
        <v>5761209</v>
      </c>
      <c r="G192" s="9">
        <v>1565655</v>
      </c>
      <c r="H192" s="9">
        <v>0</v>
      </c>
      <c r="I192" s="9">
        <v>0</v>
      </c>
      <c r="J192" s="9">
        <v>0</v>
      </c>
      <c r="K192" s="9">
        <v>1565655</v>
      </c>
    </row>
    <row r="193" spans="1:11" outlineLevel="2" x14ac:dyDescent="0.3">
      <c r="A193" s="6" t="s">
        <v>71</v>
      </c>
      <c r="B193" s="7" t="s">
        <v>311</v>
      </c>
      <c r="C193" s="8" t="s">
        <v>312</v>
      </c>
      <c r="D193" s="6">
        <v>172</v>
      </c>
      <c r="E193" s="9">
        <v>3190</v>
      </c>
      <c r="F193" s="9">
        <v>1000</v>
      </c>
      <c r="G193" s="9">
        <v>2190</v>
      </c>
      <c r="H193" s="9">
        <v>0</v>
      </c>
      <c r="I193" s="9">
        <v>0</v>
      </c>
      <c r="J193" s="9">
        <v>0</v>
      </c>
      <c r="K193" s="9">
        <v>2190</v>
      </c>
    </row>
    <row r="194" spans="1:11" outlineLevel="2" x14ac:dyDescent="0.3">
      <c r="A194" s="6" t="s">
        <v>71</v>
      </c>
      <c r="B194" s="7" t="s">
        <v>421</v>
      </c>
      <c r="C194" s="8" t="s">
        <v>422</v>
      </c>
      <c r="D194" s="6">
        <v>278</v>
      </c>
      <c r="E194" s="9">
        <v>14543</v>
      </c>
      <c r="F194" s="9">
        <v>1039</v>
      </c>
      <c r="G194" s="9">
        <v>13504</v>
      </c>
      <c r="H194" s="9">
        <v>0</v>
      </c>
      <c r="I194" s="9">
        <v>0</v>
      </c>
      <c r="J194" s="9">
        <v>0</v>
      </c>
      <c r="K194" s="9">
        <v>13504</v>
      </c>
    </row>
    <row r="195" spans="1:11" outlineLevel="2" x14ac:dyDescent="0.3">
      <c r="A195" s="6" t="s">
        <v>71</v>
      </c>
      <c r="B195" s="7" t="s">
        <v>428</v>
      </c>
      <c r="C195" s="8" t="s">
        <v>318</v>
      </c>
      <c r="D195" s="6">
        <v>11</v>
      </c>
      <c r="E195" s="9">
        <v>197395</v>
      </c>
      <c r="F195" s="9">
        <v>22063</v>
      </c>
      <c r="G195" s="9">
        <v>175332</v>
      </c>
      <c r="H195" s="9">
        <v>0</v>
      </c>
      <c r="I195" s="9">
        <v>0</v>
      </c>
      <c r="J195" s="9">
        <v>0</v>
      </c>
      <c r="K195" s="9">
        <v>175332</v>
      </c>
    </row>
    <row r="196" spans="1:11" outlineLevel="2" x14ac:dyDescent="0.3">
      <c r="A196" s="6" t="s">
        <v>71</v>
      </c>
      <c r="B196" s="7" t="s">
        <v>319</v>
      </c>
      <c r="C196" s="8" t="s">
        <v>320</v>
      </c>
      <c r="D196" s="6">
        <v>313</v>
      </c>
      <c r="E196" s="9">
        <v>32634</v>
      </c>
      <c r="F196" s="9">
        <v>1285</v>
      </c>
      <c r="G196" s="9">
        <v>31349</v>
      </c>
      <c r="H196" s="9">
        <v>0</v>
      </c>
      <c r="I196" s="9">
        <v>0</v>
      </c>
      <c r="J196" s="9">
        <v>0</v>
      </c>
      <c r="K196" s="9">
        <v>31349</v>
      </c>
    </row>
    <row r="197" spans="1:11" outlineLevel="2" x14ac:dyDescent="0.3">
      <c r="A197" s="6" t="s">
        <v>71</v>
      </c>
      <c r="B197" s="7" t="s">
        <v>313</v>
      </c>
      <c r="C197" s="8" t="s">
        <v>314</v>
      </c>
      <c r="D197" s="6">
        <v>330</v>
      </c>
      <c r="E197" s="9">
        <v>44856</v>
      </c>
      <c r="F197" s="9">
        <v>1000</v>
      </c>
      <c r="G197" s="9">
        <v>43856</v>
      </c>
      <c r="H197" s="9">
        <v>0</v>
      </c>
      <c r="I197" s="9">
        <v>0</v>
      </c>
      <c r="J197" s="9">
        <v>0</v>
      </c>
      <c r="K197" s="9">
        <v>43856</v>
      </c>
    </row>
    <row r="198" spans="1:11" ht="15.75" customHeight="1" outlineLevel="2" x14ac:dyDescent="0.3">
      <c r="A198" s="6" t="s">
        <v>71</v>
      </c>
      <c r="B198" s="7" t="s">
        <v>429</v>
      </c>
      <c r="C198" s="8" t="s">
        <v>310</v>
      </c>
      <c r="D198" s="6">
        <v>272</v>
      </c>
      <c r="E198" s="9">
        <v>25635</v>
      </c>
      <c r="F198" s="9">
        <v>1000</v>
      </c>
      <c r="G198" s="9">
        <v>24635</v>
      </c>
      <c r="H198" s="9">
        <v>0</v>
      </c>
      <c r="I198" s="9">
        <v>0</v>
      </c>
      <c r="J198" s="9">
        <v>0</v>
      </c>
      <c r="K198" s="9">
        <v>24635</v>
      </c>
    </row>
    <row r="199" spans="1:11" ht="30.6" outlineLevel="2" x14ac:dyDescent="0.3">
      <c r="A199" s="6" t="s">
        <v>71</v>
      </c>
      <c r="B199" s="152" t="s">
        <v>399</v>
      </c>
      <c r="C199" s="8" t="s">
        <v>400</v>
      </c>
      <c r="D199" s="6">
        <v>276</v>
      </c>
      <c r="E199" s="9">
        <v>1065</v>
      </c>
      <c r="F199" s="9">
        <v>1000</v>
      </c>
      <c r="G199" s="9">
        <v>65</v>
      </c>
      <c r="H199" s="9">
        <v>0</v>
      </c>
      <c r="I199" s="9">
        <v>0</v>
      </c>
      <c r="J199" s="9">
        <v>0</v>
      </c>
      <c r="K199" s="9">
        <v>65</v>
      </c>
    </row>
    <row r="200" spans="1:11" ht="48" customHeight="1" outlineLevel="2" x14ac:dyDescent="0.3">
      <c r="A200" s="6" t="s">
        <v>71</v>
      </c>
      <c r="B200" s="152" t="s">
        <v>401</v>
      </c>
      <c r="C200" s="8" t="s">
        <v>402</v>
      </c>
      <c r="D200" s="6">
        <v>292</v>
      </c>
      <c r="E200" s="9">
        <v>49916</v>
      </c>
      <c r="F200" s="9">
        <v>10004</v>
      </c>
      <c r="G200" s="9">
        <v>39912</v>
      </c>
      <c r="H200" s="9">
        <v>0</v>
      </c>
      <c r="I200" s="9">
        <v>0</v>
      </c>
      <c r="J200" s="9">
        <v>0</v>
      </c>
      <c r="K200" s="9">
        <v>39912</v>
      </c>
    </row>
    <row r="201" spans="1:11" outlineLevel="2" x14ac:dyDescent="0.3">
      <c r="A201" s="6" t="s">
        <v>71</v>
      </c>
      <c r="B201" s="7" t="s">
        <v>315</v>
      </c>
      <c r="C201" s="8" t="s">
        <v>316</v>
      </c>
      <c r="D201" s="6">
        <v>209</v>
      </c>
      <c r="E201" s="9">
        <v>65899</v>
      </c>
      <c r="F201" s="9">
        <v>1000</v>
      </c>
      <c r="G201" s="9">
        <v>64899</v>
      </c>
      <c r="H201" s="9">
        <v>0</v>
      </c>
      <c r="I201" s="9">
        <v>0</v>
      </c>
      <c r="J201" s="9">
        <v>0</v>
      </c>
      <c r="K201" s="9">
        <v>64899</v>
      </c>
    </row>
    <row r="202" spans="1:11" outlineLevel="1" x14ac:dyDescent="0.3">
      <c r="A202" s="6" t="s">
        <v>71</v>
      </c>
      <c r="B202" s="7" t="s">
        <v>389</v>
      </c>
      <c r="C202" s="8" t="s">
        <v>390</v>
      </c>
      <c r="D202" s="6">
        <v>183</v>
      </c>
      <c r="E202" s="9">
        <v>6458</v>
      </c>
      <c r="F202" s="9">
        <v>1000</v>
      </c>
      <c r="G202" s="9">
        <v>5458</v>
      </c>
      <c r="H202" s="9">
        <v>0</v>
      </c>
      <c r="I202" s="9">
        <v>0</v>
      </c>
      <c r="J202" s="9">
        <v>0</v>
      </c>
      <c r="K202" s="9">
        <v>5458</v>
      </c>
    </row>
    <row r="203" spans="1:11" outlineLevel="2" x14ac:dyDescent="0.3">
      <c r="A203" s="6" t="s">
        <v>71</v>
      </c>
      <c r="B203" s="7" t="s">
        <v>413</v>
      </c>
      <c r="C203" s="8" t="s">
        <v>414</v>
      </c>
      <c r="D203" s="6">
        <v>251</v>
      </c>
      <c r="E203" s="9">
        <v>3050</v>
      </c>
      <c r="F203" s="9">
        <v>1000</v>
      </c>
      <c r="G203" s="9">
        <v>2050</v>
      </c>
      <c r="H203" s="9">
        <v>0</v>
      </c>
      <c r="I203" s="9">
        <v>0</v>
      </c>
      <c r="J203" s="9">
        <v>0</v>
      </c>
      <c r="K203" s="9">
        <v>2050</v>
      </c>
    </row>
    <row r="204" spans="1:11" outlineLevel="2" x14ac:dyDescent="0.3">
      <c r="A204" s="6" t="s">
        <v>71</v>
      </c>
      <c r="B204" s="7" t="s">
        <v>321</v>
      </c>
      <c r="C204" s="8" t="s">
        <v>322</v>
      </c>
      <c r="D204" s="6">
        <v>192</v>
      </c>
      <c r="E204" s="9">
        <v>15289</v>
      </c>
      <c r="F204" s="9">
        <v>1000</v>
      </c>
      <c r="G204" s="9">
        <v>14289</v>
      </c>
      <c r="H204" s="9">
        <v>0</v>
      </c>
      <c r="I204" s="9">
        <v>0</v>
      </c>
      <c r="J204" s="9">
        <v>0</v>
      </c>
      <c r="K204" s="9">
        <v>14289</v>
      </c>
    </row>
    <row r="205" spans="1:11" outlineLevel="2" x14ac:dyDescent="0.3">
      <c r="A205" s="6" t="s">
        <v>71</v>
      </c>
      <c r="B205" s="7" t="s">
        <v>323</v>
      </c>
      <c r="C205" s="8" t="s">
        <v>324</v>
      </c>
      <c r="D205" s="6">
        <v>297</v>
      </c>
      <c r="E205" s="9">
        <v>756663</v>
      </c>
      <c r="F205" s="9">
        <v>184451</v>
      </c>
      <c r="G205" s="9">
        <v>572212</v>
      </c>
      <c r="H205" s="9">
        <v>0</v>
      </c>
      <c r="I205" s="9">
        <v>0</v>
      </c>
      <c r="J205" s="9">
        <v>0</v>
      </c>
      <c r="K205" s="9">
        <v>572212</v>
      </c>
    </row>
    <row r="206" spans="1:11" outlineLevel="2" x14ac:dyDescent="0.3">
      <c r="A206" s="6" t="s">
        <v>71</v>
      </c>
      <c r="B206" s="7" t="s">
        <v>325</v>
      </c>
      <c r="C206" s="8" t="s">
        <v>326</v>
      </c>
      <c r="D206" s="6">
        <v>166</v>
      </c>
      <c r="E206" s="9">
        <v>119567</v>
      </c>
      <c r="F206" s="9">
        <v>26708</v>
      </c>
      <c r="G206" s="9">
        <v>92859</v>
      </c>
      <c r="H206" s="9">
        <v>0</v>
      </c>
      <c r="I206" s="9">
        <v>0</v>
      </c>
      <c r="J206" s="9">
        <v>0</v>
      </c>
      <c r="K206" s="9">
        <v>92859</v>
      </c>
    </row>
    <row r="207" spans="1:11" outlineLevel="2" x14ac:dyDescent="0.3">
      <c r="A207" s="6" t="s">
        <v>71</v>
      </c>
      <c r="B207" s="7" t="s">
        <v>327</v>
      </c>
      <c r="C207" s="8" t="s">
        <v>328</v>
      </c>
      <c r="D207" s="6">
        <v>32</v>
      </c>
      <c r="E207" s="9">
        <v>20932</v>
      </c>
      <c r="F207" s="9">
        <v>5404</v>
      </c>
      <c r="G207" s="9">
        <v>15528</v>
      </c>
      <c r="H207" s="9">
        <v>0</v>
      </c>
      <c r="I207" s="9">
        <v>0</v>
      </c>
      <c r="J207" s="9">
        <v>0</v>
      </c>
      <c r="K207" s="9">
        <v>15528</v>
      </c>
    </row>
    <row r="208" spans="1:11" outlineLevel="2" x14ac:dyDescent="0.3">
      <c r="A208" s="6" t="s">
        <v>71</v>
      </c>
      <c r="B208" s="7" t="s">
        <v>409</v>
      </c>
      <c r="C208" s="8" t="s">
        <v>404</v>
      </c>
      <c r="D208" s="6">
        <v>368</v>
      </c>
      <c r="E208" s="9">
        <v>15862</v>
      </c>
      <c r="F208" s="9">
        <v>2085</v>
      </c>
      <c r="G208" s="9">
        <v>13777</v>
      </c>
      <c r="H208" s="9">
        <v>0</v>
      </c>
      <c r="I208" s="9">
        <v>0</v>
      </c>
      <c r="J208" s="9">
        <v>0</v>
      </c>
      <c r="K208" s="9">
        <v>13777</v>
      </c>
    </row>
    <row r="209" spans="1:11" outlineLevel="2" x14ac:dyDescent="0.3">
      <c r="A209" s="6" t="s">
        <v>71</v>
      </c>
      <c r="B209" s="7" t="s">
        <v>405</v>
      </c>
      <c r="C209" s="8" t="s">
        <v>406</v>
      </c>
      <c r="D209" s="6">
        <v>357</v>
      </c>
      <c r="E209" s="9">
        <v>12194</v>
      </c>
      <c r="F209" s="9">
        <v>1000</v>
      </c>
      <c r="G209" s="9">
        <v>11194</v>
      </c>
      <c r="H209" s="9">
        <v>0</v>
      </c>
      <c r="I209" s="9">
        <v>0</v>
      </c>
      <c r="J209" s="9">
        <v>0</v>
      </c>
      <c r="K209" s="9">
        <v>11194</v>
      </c>
    </row>
    <row r="210" spans="1:11" outlineLevel="2" x14ac:dyDescent="0.3">
      <c r="A210" s="6" t="s">
        <v>71</v>
      </c>
      <c r="B210" s="7" t="s">
        <v>329</v>
      </c>
      <c r="C210" s="8" t="s">
        <v>330</v>
      </c>
      <c r="D210" s="6">
        <v>153</v>
      </c>
      <c r="E210" s="9">
        <v>3284</v>
      </c>
      <c r="F210" s="9">
        <v>1000</v>
      </c>
      <c r="G210" s="9">
        <v>2284</v>
      </c>
      <c r="H210" s="9">
        <v>0</v>
      </c>
      <c r="I210" s="9">
        <v>0</v>
      </c>
      <c r="J210" s="9">
        <v>0</v>
      </c>
      <c r="K210" s="9">
        <v>2284</v>
      </c>
    </row>
    <row r="211" spans="1:11" outlineLevel="2" x14ac:dyDescent="0.3">
      <c r="A211" s="6" t="s">
        <v>71</v>
      </c>
      <c r="B211" s="7" t="s">
        <v>331</v>
      </c>
      <c r="C211" s="8" t="s">
        <v>324</v>
      </c>
      <c r="D211" s="6">
        <v>48</v>
      </c>
      <c r="E211" s="9">
        <v>141608</v>
      </c>
      <c r="F211" s="9">
        <v>46317</v>
      </c>
      <c r="G211" s="9">
        <v>95291</v>
      </c>
      <c r="H211" s="9">
        <v>0</v>
      </c>
      <c r="I211" s="9">
        <v>0</v>
      </c>
      <c r="J211" s="9">
        <v>0</v>
      </c>
      <c r="K211" s="9">
        <v>95291</v>
      </c>
    </row>
    <row r="212" spans="1:11" outlineLevel="2" x14ac:dyDescent="0.3">
      <c r="A212" s="6" t="s">
        <v>71</v>
      </c>
      <c r="B212" s="7" t="s">
        <v>417</v>
      </c>
      <c r="C212" s="8" t="s">
        <v>418</v>
      </c>
      <c r="D212" s="6">
        <v>173</v>
      </c>
      <c r="E212" s="9">
        <v>21944</v>
      </c>
      <c r="F212" s="9">
        <v>5333</v>
      </c>
      <c r="G212" s="9">
        <v>16611</v>
      </c>
      <c r="H212" s="9">
        <v>0</v>
      </c>
      <c r="I212" s="9">
        <v>0</v>
      </c>
      <c r="J212" s="9">
        <v>0</v>
      </c>
      <c r="K212" s="9">
        <v>16611</v>
      </c>
    </row>
    <row r="213" spans="1:11" ht="15.75" customHeight="1" outlineLevel="2" x14ac:dyDescent="0.3">
      <c r="A213" s="6" t="s">
        <v>71</v>
      </c>
      <c r="B213" s="7" t="s">
        <v>430</v>
      </c>
      <c r="C213" s="8" t="s">
        <v>424</v>
      </c>
      <c r="D213" s="6">
        <v>261</v>
      </c>
      <c r="E213" s="9">
        <v>2385</v>
      </c>
      <c r="F213" s="9">
        <v>1000</v>
      </c>
      <c r="G213" s="9">
        <v>1385</v>
      </c>
      <c r="H213" s="9">
        <v>0</v>
      </c>
      <c r="I213" s="9">
        <v>0</v>
      </c>
      <c r="J213" s="9">
        <v>0</v>
      </c>
      <c r="K213" s="9">
        <v>1385</v>
      </c>
    </row>
    <row r="214" spans="1:11" outlineLevel="2" x14ac:dyDescent="0.3">
      <c r="A214" s="6" t="s">
        <v>71</v>
      </c>
      <c r="B214" s="7" t="s">
        <v>431</v>
      </c>
      <c r="C214" s="8" t="s">
        <v>337</v>
      </c>
      <c r="D214" s="6">
        <v>244</v>
      </c>
      <c r="E214" s="9">
        <v>7579</v>
      </c>
      <c r="F214" s="9">
        <v>2017</v>
      </c>
      <c r="G214" s="9">
        <v>5562</v>
      </c>
      <c r="H214" s="9">
        <v>0</v>
      </c>
      <c r="I214" s="9">
        <v>0</v>
      </c>
      <c r="J214" s="9">
        <v>0</v>
      </c>
      <c r="K214" s="9">
        <v>5562</v>
      </c>
    </row>
    <row r="215" spans="1:11" outlineLevel="2" x14ac:dyDescent="0.3">
      <c r="A215" s="6" t="s">
        <v>71</v>
      </c>
      <c r="B215" s="7" t="s">
        <v>391</v>
      </c>
      <c r="C215" s="8" t="s">
        <v>392</v>
      </c>
      <c r="D215" s="6">
        <v>171</v>
      </c>
      <c r="E215" s="9">
        <v>18873</v>
      </c>
      <c r="F215" s="9">
        <v>3510</v>
      </c>
      <c r="G215" s="9">
        <v>15363</v>
      </c>
      <c r="H215" s="9">
        <v>0</v>
      </c>
      <c r="I215" s="9">
        <v>0</v>
      </c>
      <c r="J215" s="9">
        <v>0</v>
      </c>
      <c r="K215" s="9">
        <v>15363</v>
      </c>
    </row>
    <row r="216" spans="1:11" outlineLevel="2" x14ac:dyDescent="0.3">
      <c r="A216" s="6" t="s">
        <v>71</v>
      </c>
      <c r="B216" s="7" t="s">
        <v>425</v>
      </c>
      <c r="C216" s="8" t="s">
        <v>337</v>
      </c>
      <c r="D216" s="6">
        <v>258</v>
      </c>
      <c r="E216" s="9">
        <v>62743</v>
      </c>
      <c r="F216" s="9">
        <v>4325</v>
      </c>
      <c r="G216" s="9">
        <v>58418</v>
      </c>
      <c r="H216" s="9">
        <v>0</v>
      </c>
      <c r="I216" s="9">
        <v>0</v>
      </c>
      <c r="J216" s="9">
        <v>0</v>
      </c>
      <c r="K216" s="9">
        <v>58418</v>
      </c>
    </row>
    <row r="217" spans="1:11" outlineLevel="2" x14ac:dyDescent="0.3">
      <c r="A217" s="6" t="s">
        <v>71</v>
      </c>
      <c r="B217" s="7" t="s">
        <v>338</v>
      </c>
      <c r="C217" s="8" t="s">
        <v>324</v>
      </c>
      <c r="D217" s="6">
        <v>260</v>
      </c>
      <c r="E217" s="9">
        <v>165974</v>
      </c>
      <c r="F217" s="9">
        <v>38220</v>
      </c>
      <c r="G217" s="9">
        <v>127754</v>
      </c>
      <c r="H217" s="9">
        <v>0</v>
      </c>
      <c r="I217" s="9">
        <v>0</v>
      </c>
      <c r="J217" s="9">
        <v>0</v>
      </c>
      <c r="K217" s="9">
        <v>127754</v>
      </c>
    </row>
    <row r="218" spans="1:11" outlineLevel="2" x14ac:dyDescent="0.3">
      <c r="A218" s="6" t="s">
        <v>71</v>
      </c>
      <c r="B218" s="7" t="s">
        <v>339</v>
      </c>
      <c r="C218" s="8" t="s">
        <v>340</v>
      </c>
      <c r="D218" s="6">
        <v>367</v>
      </c>
      <c r="E218" s="9">
        <v>7626828</v>
      </c>
      <c r="F218" s="9">
        <v>4951823</v>
      </c>
      <c r="G218" s="9">
        <v>2675005</v>
      </c>
      <c r="H218" s="9">
        <v>0</v>
      </c>
      <c r="I218" s="9">
        <v>0</v>
      </c>
      <c r="J218" s="9">
        <v>0</v>
      </c>
      <c r="K218" s="9">
        <v>2675005</v>
      </c>
    </row>
    <row r="219" spans="1:11" outlineLevel="2" x14ac:dyDescent="0.3">
      <c r="A219" s="6" t="s">
        <v>71</v>
      </c>
      <c r="B219" s="7" t="s">
        <v>432</v>
      </c>
      <c r="C219" s="8" t="s">
        <v>394</v>
      </c>
      <c r="D219" s="6">
        <v>346</v>
      </c>
      <c r="E219" s="9">
        <v>17010</v>
      </c>
      <c r="F219" s="9">
        <v>1000</v>
      </c>
      <c r="G219" s="9">
        <v>16010</v>
      </c>
      <c r="H219" s="9">
        <v>0</v>
      </c>
      <c r="I219" s="9">
        <v>0</v>
      </c>
      <c r="J219" s="9">
        <v>0</v>
      </c>
      <c r="K219" s="9">
        <v>16010</v>
      </c>
    </row>
    <row r="220" spans="1:11" ht="15.75" customHeight="1" outlineLevel="2" x14ac:dyDescent="0.3">
      <c r="A220" s="6" t="s">
        <v>71</v>
      </c>
      <c r="B220" s="7" t="s">
        <v>395</v>
      </c>
      <c r="C220" s="8" t="s">
        <v>396</v>
      </c>
      <c r="D220" s="6">
        <v>351</v>
      </c>
      <c r="E220" s="9">
        <v>11236</v>
      </c>
      <c r="F220" s="9">
        <v>1000</v>
      </c>
      <c r="G220" s="9">
        <v>10236</v>
      </c>
      <c r="H220" s="9">
        <v>0</v>
      </c>
      <c r="I220" s="9">
        <v>0</v>
      </c>
      <c r="J220" s="9">
        <v>0</v>
      </c>
      <c r="K220" s="9">
        <v>10236</v>
      </c>
    </row>
    <row r="221" spans="1:11" outlineLevel="2" x14ac:dyDescent="0.3">
      <c r="A221" s="10" t="s">
        <v>72</v>
      </c>
      <c r="B221" s="10"/>
      <c r="C221" s="10"/>
      <c r="D221" s="10"/>
      <c r="E221" s="11">
        <f t="shared" ref="E221:K221" si="7">SUBTOTAL(9,E189:E220)</f>
        <v>17064194</v>
      </c>
      <c r="F221" s="11">
        <f t="shared" si="7"/>
        <v>11095541</v>
      </c>
      <c r="G221" s="11">
        <f t="shared" si="7"/>
        <v>5968653</v>
      </c>
      <c r="H221" s="11">
        <f t="shared" si="7"/>
        <v>0</v>
      </c>
      <c r="I221" s="11">
        <f t="shared" si="7"/>
        <v>0</v>
      </c>
      <c r="J221" s="11">
        <f t="shared" si="7"/>
        <v>0</v>
      </c>
      <c r="K221" s="11">
        <f t="shared" si="7"/>
        <v>5968653</v>
      </c>
    </row>
    <row r="222" spans="1:11" outlineLevel="2" x14ac:dyDescent="0.3">
      <c r="A222" s="6" t="s">
        <v>73</v>
      </c>
      <c r="B222" s="7" t="s">
        <v>426</v>
      </c>
      <c r="C222" s="8" t="s">
        <v>427</v>
      </c>
      <c r="D222" s="6">
        <v>305</v>
      </c>
      <c r="E222" s="9">
        <v>1090</v>
      </c>
      <c r="F222" s="9">
        <v>1000</v>
      </c>
      <c r="G222" s="9">
        <v>90</v>
      </c>
      <c r="H222" s="9">
        <v>0</v>
      </c>
      <c r="I222" s="9">
        <v>0</v>
      </c>
      <c r="J222" s="9">
        <v>0</v>
      </c>
      <c r="K222" s="9">
        <v>90</v>
      </c>
    </row>
    <row r="223" spans="1:11" outlineLevel="2" x14ac:dyDescent="0.3">
      <c r="A223" s="6" t="s">
        <v>73</v>
      </c>
      <c r="B223" s="7" t="s">
        <v>307</v>
      </c>
      <c r="C223" s="8" t="s">
        <v>308</v>
      </c>
      <c r="D223" s="6">
        <v>250</v>
      </c>
      <c r="E223" s="9">
        <v>77440</v>
      </c>
      <c r="F223" s="9">
        <v>1000</v>
      </c>
      <c r="G223" s="9">
        <v>76440</v>
      </c>
      <c r="H223" s="9">
        <v>0</v>
      </c>
      <c r="I223" s="9">
        <v>0</v>
      </c>
      <c r="J223" s="9">
        <v>0</v>
      </c>
      <c r="K223" s="9">
        <v>76440</v>
      </c>
    </row>
    <row r="224" spans="1:11" outlineLevel="2" x14ac:dyDescent="0.3">
      <c r="A224" s="6" t="s">
        <v>73</v>
      </c>
      <c r="B224" s="7" t="s">
        <v>411</v>
      </c>
      <c r="C224" s="8" t="s">
        <v>412</v>
      </c>
      <c r="D224" s="6">
        <v>370</v>
      </c>
      <c r="E224" s="9">
        <v>182254</v>
      </c>
      <c r="F224" s="9">
        <v>9975</v>
      </c>
      <c r="G224" s="9">
        <v>172279</v>
      </c>
      <c r="H224" s="9">
        <v>0</v>
      </c>
      <c r="I224" s="9">
        <v>0</v>
      </c>
      <c r="J224" s="9">
        <v>0</v>
      </c>
      <c r="K224" s="9">
        <v>172279</v>
      </c>
    </row>
    <row r="225" spans="1:11" outlineLevel="2" x14ac:dyDescent="0.3">
      <c r="A225" s="6" t="s">
        <v>73</v>
      </c>
      <c r="B225" s="7" t="s">
        <v>397</v>
      </c>
      <c r="C225" s="8" t="s">
        <v>398</v>
      </c>
      <c r="D225" s="6">
        <v>369</v>
      </c>
      <c r="E225" s="9">
        <v>20453205</v>
      </c>
      <c r="F225" s="9">
        <v>19244560</v>
      </c>
      <c r="G225" s="9">
        <v>1208645</v>
      </c>
      <c r="H225" s="9">
        <v>1000</v>
      </c>
      <c r="I225" s="9">
        <v>0</v>
      </c>
      <c r="J225" s="9">
        <v>1000</v>
      </c>
      <c r="K225" s="9">
        <v>1207645</v>
      </c>
    </row>
    <row r="226" spans="1:11" outlineLevel="2" x14ac:dyDescent="0.3">
      <c r="A226" s="6" t="s">
        <v>73</v>
      </c>
      <c r="B226" s="7" t="s">
        <v>311</v>
      </c>
      <c r="C226" s="8" t="s">
        <v>312</v>
      </c>
      <c r="D226" s="6">
        <v>172</v>
      </c>
      <c r="E226" s="9">
        <v>8527</v>
      </c>
      <c r="F226" s="9">
        <v>1000</v>
      </c>
      <c r="G226" s="9">
        <v>7527</v>
      </c>
      <c r="H226" s="9">
        <v>0</v>
      </c>
      <c r="I226" s="9">
        <v>0</v>
      </c>
      <c r="J226" s="9">
        <v>0</v>
      </c>
      <c r="K226" s="9">
        <v>7527</v>
      </c>
    </row>
    <row r="227" spans="1:11" outlineLevel="2" x14ac:dyDescent="0.3">
      <c r="A227" s="6" t="s">
        <v>73</v>
      </c>
      <c r="B227" s="7" t="s">
        <v>433</v>
      </c>
      <c r="C227" s="8" t="s">
        <v>434</v>
      </c>
      <c r="D227" s="6">
        <v>309</v>
      </c>
      <c r="E227" s="9">
        <v>1289</v>
      </c>
      <c r="F227" s="9">
        <v>1000</v>
      </c>
      <c r="G227" s="9">
        <v>289</v>
      </c>
      <c r="H227" s="9">
        <v>0</v>
      </c>
      <c r="I227" s="9">
        <v>0</v>
      </c>
      <c r="J227" s="9">
        <v>0</v>
      </c>
      <c r="K227" s="9">
        <v>289</v>
      </c>
    </row>
    <row r="228" spans="1:11" outlineLevel="2" x14ac:dyDescent="0.3">
      <c r="A228" s="6" t="s">
        <v>73</v>
      </c>
      <c r="B228" s="7" t="s">
        <v>428</v>
      </c>
      <c r="C228" s="8" t="s">
        <v>318</v>
      </c>
      <c r="D228" s="6">
        <v>11</v>
      </c>
      <c r="E228" s="9">
        <v>287701</v>
      </c>
      <c r="F228" s="9">
        <v>76959</v>
      </c>
      <c r="G228" s="9">
        <v>210742</v>
      </c>
      <c r="H228" s="9">
        <v>0</v>
      </c>
      <c r="I228" s="9">
        <v>0</v>
      </c>
      <c r="J228" s="9">
        <v>0</v>
      </c>
      <c r="K228" s="9">
        <v>210742</v>
      </c>
    </row>
    <row r="229" spans="1:11" outlineLevel="2" x14ac:dyDescent="0.3">
      <c r="A229" s="6" t="s">
        <v>73</v>
      </c>
      <c r="B229" s="7" t="s">
        <v>319</v>
      </c>
      <c r="C229" s="8" t="s">
        <v>320</v>
      </c>
      <c r="D229" s="6">
        <v>313</v>
      </c>
      <c r="E229" s="9">
        <v>37448</v>
      </c>
      <c r="F229" s="9">
        <v>7612</v>
      </c>
      <c r="G229" s="9">
        <v>29836</v>
      </c>
      <c r="H229" s="9">
        <v>0</v>
      </c>
      <c r="I229" s="9">
        <v>0</v>
      </c>
      <c r="J229" s="9">
        <v>0</v>
      </c>
      <c r="K229" s="9">
        <v>29836</v>
      </c>
    </row>
    <row r="230" spans="1:11" outlineLevel="2" x14ac:dyDescent="0.3">
      <c r="A230" s="6" t="s">
        <v>73</v>
      </c>
      <c r="B230" s="7" t="s">
        <v>313</v>
      </c>
      <c r="C230" s="8" t="s">
        <v>314</v>
      </c>
      <c r="D230" s="6">
        <v>330</v>
      </c>
      <c r="E230" s="9">
        <v>69675</v>
      </c>
      <c r="F230" s="9">
        <v>9406</v>
      </c>
      <c r="G230" s="9">
        <v>60269</v>
      </c>
      <c r="H230" s="9">
        <v>0</v>
      </c>
      <c r="I230" s="9">
        <v>0</v>
      </c>
      <c r="J230" s="9">
        <v>0</v>
      </c>
      <c r="K230" s="9">
        <v>60269</v>
      </c>
    </row>
    <row r="231" spans="1:11" ht="15.75" customHeight="1" outlineLevel="2" x14ac:dyDescent="0.3">
      <c r="A231" s="6" t="s">
        <v>73</v>
      </c>
      <c r="B231" s="7" t="s">
        <v>429</v>
      </c>
      <c r="C231" s="8" t="s">
        <v>310</v>
      </c>
      <c r="D231" s="6">
        <v>272</v>
      </c>
      <c r="E231" s="9">
        <v>34310</v>
      </c>
      <c r="F231" s="9">
        <v>2379</v>
      </c>
      <c r="G231" s="9">
        <v>31931</v>
      </c>
      <c r="H231" s="9">
        <v>0</v>
      </c>
      <c r="I231" s="9">
        <v>0</v>
      </c>
      <c r="J231" s="9">
        <v>0</v>
      </c>
      <c r="K231" s="9">
        <v>31931</v>
      </c>
    </row>
    <row r="232" spans="1:11" ht="30.6" outlineLevel="2" x14ac:dyDescent="0.3">
      <c r="A232" s="6" t="s">
        <v>73</v>
      </c>
      <c r="B232" s="152" t="s">
        <v>399</v>
      </c>
      <c r="C232" s="8" t="s">
        <v>400</v>
      </c>
      <c r="D232" s="6">
        <v>276</v>
      </c>
      <c r="E232" s="9">
        <v>8772</v>
      </c>
      <c r="F232" s="9">
        <v>2009</v>
      </c>
      <c r="G232" s="9">
        <v>6763</v>
      </c>
      <c r="H232" s="9">
        <v>0</v>
      </c>
      <c r="I232" s="9">
        <v>0</v>
      </c>
      <c r="J232" s="9">
        <v>0</v>
      </c>
      <c r="K232" s="9">
        <v>6763</v>
      </c>
    </row>
    <row r="233" spans="1:11" ht="48" customHeight="1" outlineLevel="2" x14ac:dyDescent="0.3">
      <c r="A233" s="6" t="s">
        <v>73</v>
      </c>
      <c r="B233" s="152" t="s">
        <v>401</v>
      </c>
      <c r="C233" s="8" t="s">
        <v>402</v>
      </c>
      <c r="D233" s="6">
        <v>292</v>
      </c>
      <c r="E233" s="9">
        <v>76559</v>
      </c>
      <c r="F233" s="9">
        <v>18907</v>
      </c>
      <c r="G233" s="9">
        <v>57652</v>
      </c>
      <c r="H233" s="9">
        <v>0</v>
      </c>
      <c r="I233" s="9">
        <v>0</v>
      </c>
      <c r="J233" s="9">
        <v>0</v>
      </c>
      <c r="K233" s="9">
        <v>57652</v>
      </c>
    </row>
    <row r="234" spans="1:11" outlineLevel="2" x14ac:dyDescent="0.3">
      <c r="A234" s="6" t="s">
        <v>73</v>
      </c>
      <c r="B234" s="7" t="s">
        <v>315</v>
      </c>
      <c r="C234" s="8" t="s">
        <v>316</v>
      </c>
      <c r="D234" s="6">
        <v>209</v>
      </c>
      <c r="E234" s="9">
        <v>46239</v>
      </c>
      <c r="F234" s="9">
        <v>1000</v>
      </c>
      <c r="G234" s="9">
        <v>45239</v>
      </c>
      <c r="H234" s="9">
        <v>0</v>
      </c>
      <c r="I234" s="9">
        <v>0</v>
      </c>
      <c r="J234" s="9">
        <v>0</v>
      </c>
      <c r="K234" s="9">
        <v>45239</v>
      </c>
    </row>
    <row r="235" spans="1:11" outlineLevel="2" x14ac:dyDescent="0.3">
      <c r="A235" s="6" t="s">
        <v>73</v>
      </c>
      <c r="B235" s="7" t="s">
        <v>389</v>
      </c>
      <c r="C235" s="8" t="s">
        <v>390</v>
      </c>
      <c r="D235" s="6">
        <v>183</v>
      </c>
      <c r="E235" s="9">
        <v>8422</v>
      </c>
      <c r="F235" s="9">
        <v>1000</v>
      </c>
      <c r="G235" s="9">
        <v>7422</v>
      </c>
      <c r="H235" s="9">
        <v>0</v>
      </c>
      <c r="I235" s="9">
        <v>0</v>
      </c>
      <c r="J235" s="9">
        <v>0</v>
      </c>
      <c r="K235" s="9">
        <v>7422</v>
      </c>
    </row>
    <row r="236" spans="1:11" outlineLevel="1" x14ac:dyDescent="0.3">
      <c r="A236" s="6" t="s">
        <v>73</v>
      </c>
      <c r="B236" s="7" t="s">
        <v>413</v>
      </c>
      <c r="C236" s="8" t="s">
        <v>414</v>
      </c>
      <c r="D236" s="6">
        <v>251</v>
      </c>
      <c r="E236" s="9">
        <v>4049</v>
      </c>
      <c r="F236" s="9">
        <v>2448</v>
      </c>
      <c r="G236" s="9">
        <v>1601</v>
      </c>
      <c r="H236" s="9">
        <v>0</v>
      </c>
      <c r="I236" s="9">
        <v>0</v>
      </c>
      <c r="J236" s="9">
        <v>0</v>
      </c>
      <c r="K236" s="9">
        <v>1601</v>
      </c>
    </row>
    <row r="237" spans="1:11" outlineLevel="2" x14ac:dyDescent="0.3">
      <c r="A237" s="6" t="s">
        <v>73</v>
      </c>
      <c r="B237" s="7" t="s">
        <v>321</v>
      </c>
      <c r="C237" s="8" t="s">
        <v>322</v>
      </c>
      <c r="D237" s="6">
        <v>192</v>
      </c>
      <c r="E237" s="9">
        <v>13092</v>
      </c>
      <c r="F237" s="9">
        <v>1000</v>
      </c>
      <c r="G237" s="9">
        <v>12092</v>
      </c>
      <c r="H237" s="9">
        <v>0</v>
      </c>
      <c r="I237" s="9">
        <v>0</v>
      </c>
      <c r="J237" s="9">
        <v>0</v>
      </c>
      <c r="K237" s="9">
        <v>12092</v>
      </c>
    </row>
    <row r="238" spans="1:11" outlineLevel="2" x14ac:dyDescent="0.3">
      <c r="A238" s="6" t="s">
        <v>73</v>
      </c>
      <c r="B238" s="7" t="s">
        <v>323</v>
      </c>
      <c r="C238" s="8" t="s">
        <v>324</v>
      </c>
      <c r="D238" s="6">
        <v>297</v>
      </c>
      <c r="E238" s="13">
        <v>939329</v>
      </c>
      <c r="F238" s="13">
        <v>288359</v>
      </c>
      <c r="G238" s="13">
        <v>650970</v>
      </c>
      <c r="H238" s="13">
        <v>1000</v>
      </c>
      <c r="I238" s="13">
        <v>0</v>
      </c>
      <c r="J238" s="13">
        <v>1000</v>
      </c>
      <c r="K238" s="13">
        <v>649970</v>
      </c>
    </row>
    <row r="239" spans="1:11" outlineLevel="2" x14ac:dyDescent="0.3">
      <c r="A239" s="6" t="s">
        <v>73</v>
      </c>
      <c r="B239" s="7" t="s">
        <v>325</v>
      </c>
      <c r="C239" s="8" t="s">
        <v>326</v>
      </c>
      <c r="D239" s="6">
        <v>166</v>
      </c>
      <c r="E239" s="9">
        <v>138669</v>
      </c>
      <c r="F239" s="9">
        <v>26866</v>
      </c>
      <c r="G239" s="9">
        <v>111803</v>
      </c>
      <c r="H239" s="9">
        <v>0</v>
      </c>
      <c r="I239" s="9">
        <v>0</v>
      </c>
      <c r="J239" s="9">
        <v>0</v>
      </c>
      <c r="K239" s="9">
        <v>111803</v>
      </c>
    </row>
    <row r="240" spans="1:11" outlineLevel="2" x14ac:dyDescent="0.3">
      <c r="A240" s="6" t="s">
        <v>73</v>
      </c>
      <c r="B240" s="7" t="s">
        <v>327</v>
      </c>
      <c r="C240" s="8" t="s">
        <v>328</v>
      </c>
      <c r="D240" s="6">
        <v>32</v>
      </c>
      <c r="E240" s="9">
        <v>29436</v>
      </c>
      <c r="F240" s="9">
        <v>6448</v>
      </c>
      <c r="G240" s="9">
        <v>22988</v>
      </c>
      <c r="H240" s="9">
        <v>0</v>
      </c>
      <c r="I240" s="9">
        <v>0</v>
      </c>
      <c r="J240" s="9">
        <v>0</v>
      </c>
      <c r="K240" s="9">
        <v>22988</v>
      </c>
    </row>
    <row r="241" spans="1:11" outlineLevel="2" x14ac:dyDescent="0.3">
      <c r="A241" s="6" t="s">
        <v>73</v>
      </c>
      <c r="B241" s="7" t="s">
        <v>409</v>
      </c>
      <c r="C241" s="8" t="s">
        <v>404</v>
      </c>
      <c r="D241" s="6">
        <v>368</v>
      </c>
      <c r="E241" s="9">
        <v>22540</v>
      </c>
      <c r="F241" s="9">
        <v>9502</v>
      </c>
      <c r="G241" s="9">
        <v>13038</v>
      </c>
      <c r="H241" s="9">
        <v>0</v>
      </c>
      <c r="I241" s="9">
        <v>0</v>
      </c>
      <c r="J241" s="9">
        <v>0</v>
      </c>
      <c r="K241" s="9">
        <v>13038</v>
      </c>
    </row>
    <row r="242" spans="1:11" outlineLevel="2" x14ac:dyDescent="0.3">
      <c r="A242" s="6" t="s">
        <v>73</v>
      </c>
      <c r="B242" s="7" t="s">
        <v>405</v>
      </c>
      <c r="C242" s="8" t="s">
        <v>406</v>
      </c>
      <c r="D242" s="6">
        <v>357</v>
      </c>
      <c r="E242" s="9">
        <v>14241</v>
      </c>
      <c r="F242" s="9">
        <v>7325</v>
      </c>
      <c r="G242" s="9">
        <v>6916</v>
      </c>
      <c r="H242" s="9">
        <v>0</v>
      </c>
      <c r="I242" s="9">
        <v>0</v>
      </c>
      <c r="J242" s="9">
        <v>0</v>
      </c>
      <c r="K242" s="9">
        <v>6916</v>
      </c>
    </row>
    <row r="243" spans="1:11" outlineLevel="2" x14ac:dyDescent="0.3">
      <c r="A243" s="6" t="s">
        <v>73</v>
      </c>
      <c r="B243" s="7" t="s">
        <v>329</v>
      </c>
      <c r="C243" s="8" t="s">
        <v>330</v>
      </c>
      <c r="D243" s="6">
        <v>153</v>
      </c>
      <c r="E243" s="9">
        <v>13759</v>
      </c>
      <c r="F243" s="9">
        <v>1000</v>
      </c>
      <c r="G243" s="9">
        <v>12759</v>
      </c>
      <c r="H243" s="9">
        <v>0</v>
      </c>
      <c r="I243" s="9">
        <v>0</v>
      </c>
      <c r="J243" s="9">
        <v>0</v>
      </c>
      <c r="K243" s="9">
        <v>12759</v>
      </c>
    </row>
    <row r="244" spans="1:11" outlineLevel="2" x14ac:dyDescent="0.3">
      <c r="A244" s="6" t="s">
        <v>73</v>
      </c>
      <c r="B244" s="7" t="s">
        <v>415</v>
      </c>
      <c r="C244" s="8" t="s">
        <v>416</v>
      </c>
      <c r="D244" s="6">
        <v>155</v>
      </c>
      <c r="E244" s="9">
        <v>3353</v>
      </c>
      <c r="F244" s="9">
        <v>1000</v>
      </c>
      <c r="G244" s="9">
        <v>2353</v>
      </c>
      <c r="H244" s="9">
        <v>0</v>
      </c>
      <c r="I244" s="9">
        <v>0</v>
      </c>
      <c r="J244" s="9">
        <v>0</v>
      </c>
      <c r="K244" s="9">
        <v>2353</v>
      </c>
    </row>
    <row r="245" spans="1:11" outlineLevel="2" x14ac:dyDescent="0.3">
      <c r="A245" s="6" t="s">
        <v>73</v>
      </c>
      <c r="B245" s="7" t="s">
        <v>331</v>
      </c>
      <c r="C245" s="8" t="s">
        <v>324</v>
      </c>
      <c r="D245" s="6">
        <v>48</v>
      </c>
      <c r="E245" s="9">
        <v>184429</v>
      </c>
      <c r="F245" s="9">
        <v>38472</v>
      </c>
      <c r="G245" s="9">
        <v>145957</v>
      </c>
      <c r="H245" s="9">
        <v>0</v>
      </c>
      <c r="I245" s="9">
        <v>0</v>
      </c>
      <c r="J245" s="9">
        <v>0</v>
      </c>
      <c r="K245" s="9">
        <v>145957</v>
      </c>
    </row>
    <row r="246" spans="1:11" outlineLevel="2" x14ac:dyDescent="0.3">
      <c r="A246" s="6" t="s">
        <v>73</v>
      </c>
      <c r="B246" s="7" t="s">
        <v>410</v>
      </c>
      <c r="C246" s="8" t="s">
        <v>408</v>
      </c>
      <c r="D246" s="6">
        <v>350</v>
      </c>
      <c r="E246" s="9">
        <v>1371</v>
      </c>
      <c r="F246" s="9">
        <v>1000</v>
      </c>
      <c r="G246" s="9">
        <v>371</v>
      </c>
      <c r="H246" s="9">
        <v>0</v>
      </c>
      <c r="I246" s="9">
        <v>0</v>
      </c>
      <c r="J246" s="9">
        <v>0</v>
      </c>
      <c r="K246" s="9">
        <v>371</v>
      </c>
    </row>
    <row r="247" spans="1:11" outlineLevel="2" x14ac:dyDescent="0.3">
      <c r="A247" s="6" t="s">
        <v>73</v>
      </c>
      <c r="B247" s="7" t="s">
        <v>417</v>
      </c>
      <c r="C247" s="8" t="s">
        <v>418</v>
      </c>
      <c r="D247" s="6">
        <v>173</v>
      </c>
      <c r="E247" s="9">
        <v>27272</v>
      </c>
      <c r="F247" s="9">
        <v>6232</v>
      </c>
      <c r="G247" s="9">
        <v>21040</v>
      </c>
      <c r="H247" s="9">
        <v>0</v>
      </c>
      <c r="I247" s="9">
        <v>0</v>
      </c>
      <c r="J247" s="9">
        <v>0</v>
      </c>
      <c r="K247" s="9">
        <v>21040</v>
      </c>
    </row>
    <row r="248" spans="1:11" ht="15.75" customHeight="1" outlineLevel="2" x14ac:dyDescent="0.3">
      <c r="A248" s="6" t="s">
        <v>73</v>
      </c>
      <c r="B248" s="7" t="s">
        <v>430</v>
      </c>
      <c r="C248" s="8" t="s">
        <v>424</v>
      </c>
      <c r="D248" s="6">
        <v>261</v>
      </c>
      <c r="E248" s="9">
        <v>3728</v>
      </c>
      <c r="F248" s="9">
        <v>2385</v>
      </c>
      <c r="G248" s="9">
        <v>1343</v>
      </c>
      <c r="H248" s="9">
        <v>0</v>
      </c>
      <c r="I248" s="9">
        <v>0</v>
      </c>
      <c r="J248" s="9">
        <v>0</v>
      </c>
      <c r="K248" s="9">
        <v>1343</v>
      </c>
    </row>
    <row r="249" spans="1:11" outlineLevel="2" x14ac:dyDescent="0.3">
      <c r="A249" s="6" t="s">
        <v>73</v>
      </c>
      <c r="B249" s="7" t="s">
        <v>431</v>
      </c>
      <c r="C249" s="8" t="s">
        <v>337</v>
      </c>
      <c r="D249" s="6">
        <v>244</v>
      </c>
      <c r="E249" s="9">
        <v>10144</v>
      </c>
      <c r="F249" s="9">
        <v>2021</v>
      </c>
      <c r="G249" s="9">
        <v>8123</v>
      </c>
      <c r="H249" s="9">
        <v>0</v>
      </c>
      <c r="I249" s="9">
        <v>0</v>
      </c>
      <c r="J249" s="9">
        <v>0</v>
      </c>
      <c r="K249" s="9">
        <v>8123</v>
      </c>
    </row>
    <row r="250" spans="1:11" outlineLevel="2" x14ac:dyDescent="0.3">
      <c r="A250" s="6" t="s">
        <v>73</v>
      </c>
      <c r="B250" s="7" t="s">
        <v>391</v>
      </c>
      <c r="C250" s="8" t="s">
        <v>392</v>
      </c>
      <c r="D250" s="6">
        <v>171</v>
      </c>
      <c r="E250" s="9">
        <v>31113</v>
      </c>
      <c r="F250" s="9">
        <v>7778</v>
      </c>
      <c r="G250" s="9">
        <v>23335</v>
      </c>
      <c r="H250" s="9">
        <v>0</v>
      </c>
      <c r="I250" s="9">
        <v>0</v>
      </c>
      <c r="J250" s="9">
        <v>0</v>
      </c>
      <c r="K250" s="9">
        <v>23335</v>
      </c>
    </row>
    <row r="251" spans="1:11" outlineLevel="2" x14ac:dyDescent="0.3">
      <c r="A251" s="6" t="s">
        <v>73</v>
      </c>
      <c r="B251" s="7" t="s">
        <v>425</v>
      </c>
      <c r="C251" s="8" t="s">
        <v>337</v>
      </c>
      <c r="D251" s="6">
        <v>258</v>
      </c>
      <c r="E251" s="9">
        <v>67141</v>
      </c>
      <c r="F251" s="9">
        <v>7407</v>
      </c>
      <c r="G251" s="9">
        <v>59734</v>
      </c>
      <c r="H251" s="9">
        <v>0</v>
      </c>
      <c r="I251" s="9">
        <v>0</v>
      </c>
      <c r="J251" s="9">
        <v>0</v>
      </c>
      <c r="K251" s="9">
        <v>59734</v>
      </c>
    </row>
    <row r="252" spans="1:11" outlineLevel="2" x14ac:dyDescent="0.3">
      <c r="A252" s="6" t="s">
        <v>73</v>
      </c>
      <c r="B252" s="7" t="s">
        <v>338</v>
      </c>
      <c r="C252" s="8" t="s">
        <v>324</v>
      </c>
      <c r="D252" s="6">
        <v>260</v>
      </c>
      <c r="E252" s="9">
        <v>220445</v>
      </c>
      <c r="F252" s="9">
        <v>39867</v>
      </c>
      <c r="G252" s="9">
        <v>180578</v>
      </c>
      <c r="H252" s="9">
        <v>0</v>
      </c>
      <c r="I252" s="9">
        <v>0</v>
      </c>
      <c r="J252" s="9">
        <v>0</v>
      </c>
      <c r="K252" s="9">
        <v>180578</v>
      </c>
    </row>
    <row r="253" spans="1:11" outlineLevel="2" x14ac:dyDescent="0.3">
      <c r="A253" s="6" t="s">
        <v>73</v>
      </c>
      <c r="B253" s="7" t="s">
        <v>339</v>
      </c>
      <c r="C253" s="8" t="s">
        <v>340</v>
      </c>
      <c r="D253" s="6">
        <v>367</v>
      </c>
      <c r="E253" s="9">
        <v>10319761</v>
      </c>
      <c r="F253" s="9">
        <v>7537292</v>
      </c>
      <c r="G253" s="9">
        <v>2782469</v>
      </c>
      <c r="H253" s="9">
        <v>0</v>
      </c>
      <c r="I253" s="9">
        <v>0</v>
      </c>
      <c r="J253" s="9">
        <v>0</v>
      </c>
      <c r="K253" s="9">
        <v>2782469</v>
      </c>
    </row>
    <row r="254" spans="1:11" ht="15.75" customHeight="1" outlineLevel="2" x14ac:dyDescent="0.3">
      <c r="A254" s="6" t="s">
        <v>73</v>
      </c>
      <c r="B254" s="7" t="s">
        <v>395</v>
      </c>
      <c r="C254" s="8" t="s">
        <v>396</v>
      </c>
      <c r="D254" s="6">
        <v>351</v>
      </c>
      <c r="E254" s="9">
        <v>18910</v>
      </c>
      <c r="F254" s="9">
        <v>8205</v>
      </c>
      <c r="G254" s="9">
        <v>10705</v>
      </c>
      <c r="H254" s="9">
        <v>0</v>
      </c>
      <c r="I254" s="9">
        <v>0</v>
      </c>
      <c r="J254" s="9">
        <v>0</v>
      </c>
      <c r="K254" s="9">
        <v>10705</v>
      </c>
    </row>
    <row r="255" spans="1:11" outlineLevel="2" x14ac:dyDescent="0.3">
      <c r="A255" s="10" t="s">
        <v>74</v>
      </c>
      <c r="B255" s="10"/>
      <c r="C255" s="10"/>
      <c r="D255" s="10"/>
      <c r="E255" s="12">
        <f t="shared" ref="E255:K255" si="8">SUBTOTAL(9,E222:E254)</f>
        <v>33355713</v>
      </c>
      <c r="F255" s="12">
        <f t="shared" si="8"/>
        <v>27372414</v>
      </c>
      <c r="G255" s="12">
        <f t="shared" si="8"/>
        <v>5983299</v>
      </c>
      <c r="H255" s="12">
        <f t="shared" si="8"/>
        <v>2000</v>
      </c>
      <c r="I255" s="12">
        <f t="shared" si="8"/>
        <v>0</v>
      </c>
      <c r="J255" s="12">
        <f t="shared" si="8"/>
        <v>2000</v>
      </c>
      <c r="K255" s="12">
        <f t="shared" si="8"/>
        <v>5981299</v>
      </c>
    </row>
    <row r="256" spans="1:11" outlineLevel="2" x14ac:dyDescent="0.3">
      <c r="A256" s="6" t="s">
        <v>75</v>
      </c>
      <c r="B256" s="7" t="s">
        <v>426</v>
      </c>
      <c r="C256" s="8" t="s">
        <v>427</v>
      </c>
      <c r="D256" s="6">
        <v>305</v>
      </c>
      <c r="E256" s="9">
        <v>1182</v>
      </c>
      <c r="F256" s="9">
        <v>1000</v>
      </c>
      <c r="G256" s="9">
        <v>182</v>
      </c>
      <c r="H256" s="9">
        <v>0</v>
      </c>
      <c r="I256" s="9">
        <v>0</v>
      </c>
      <c r="J256" s="9">
        <v>0</v>
      </c>
      <c r="K256" s="9">
        <v>182</v>
      </c>
    </row>
    <row r="257" spans="1:11" outlineLevel="2" x14ac:dyDescent="0.3">
      <c r="A257" s="6" t="s">
        <v>75</v>
      </c>
      <c r="B257" s="7" t="s">
        <v>307</v>
      </c>
      <c r="C257" s="8" t="s">
        <v>308</v>
      </c>
      <c r="D257" s="6">
        <v>250</v>
      </c>
      <c r="E257" s="9">
        <v>68462</v>
      </c>
      <c r="F257" s="9">
        <v>4554</v>
      </c>
      <c r="G257" s="9">
        <v>63908</v>
      </c>
      <c r="H257" s="9">
        <v>0</v>
      </c>
      <c r="I257" s="9">
        <v>0</v>
      </c>
      <c r="J257" s="9">
        <v>0</v>
      </c>
      <c r="K257" s="9">
        <v>63908</v>
      </c>
    </row>
    <row r="258" spans="1:11" outlineLevel="2" x14ac:dyDescent="0.3">
      <c r="A258" s="6" t="s">
        <v>75</v>
      </c>
      <c r="B258" s="7" t="s">
        <v>397</v>
      </c>
      <c r="C258" s="8" t="s">
        <v>398</v>
      </c>
      <c r="D258" s="6">
        <v>369</v>
      </c>
      <c r="E258" s="9">
        <v>44689836</v>
      </c>
      <c r="F258" s="9">
        <v>43291932</v>
      </c>
      <c r="G258" s="9">
        <v>1397904</v>
      </c>
      <c r="H258" s="9">
        <v>416801</v>
      </c>
      <c r="I258" s="9">
        <v>416801</v>
      </c>
      <c r="J258" s="9">
        <v>0</v>
      </c>
      <c r="K258" s="9">
        <v>1397904</v>
      </c>
    </row>
    <row r="259" spans="1:11" outlineLevel="2" x14ac:dyDescent="0.3">
      <c r="A259" s="6" t="s">
        <v>75</v>
      </c>
      <c r="B259" s="7" t="s">
        <v>311</v>
      </c>
      <c r="C259" s="8" t="s">
        <v>312</v>
      </c>
      <c r="D259" s="6">
        <v>172</v>
      </c>
      <c r="E259" s="9">
        <v>51776</v>
      </c>
      <c r="F259" s="9">
        <v>21615</v>
      </c>
      <c r="G259" s="9">
        <v>30161</v>
      </c>
      <c r="H259" s="9">
        <v>0</v>
      </c>
      <c r="I259" s="9">
        <v>0</v>
      </c>
      <c r="J259" s="9">
        <v>0</v>
      </c>
      <c r="K259" s="9">
        <v>30161</v>
      </c>
    </row>
    <row r="260" spans="1:11" outlineLevel="2" x14ac:dyDescent="0.3">
      <c r="A260" s="6" t="s">
        <v>75</v>
      </c>
      <c r="B260" s="7" t="s">
        <v>421</v>
      </c>
      <c r="C260" s="8" t="s">
        <v>422</v>
      </c>
      <c r="D260" s="6">
        <v>278</v>
      </c>
      <c r="E260" s="9">
        <v>80581</v>
      </c>
      <c r="F260" s="9">
        <v>1000</v>
      </c>
      <c r="G260" s="9">
        <v>79581</v>
      </c>
      <c r="H260" s="9">
        <v>0</v>
      </c>
      <c r="I260" s="9">
        <v>0</v>
      </c>
      <c r="J260" s="9">
        <v>0</v>
      </c>
      <c r="K260" s="9">
        <v>79581</v>
      </c>
    </row>
    <row r="261" spans="1:11" outlineLevel="2" x14ac:dyDescent="0.3">
      <c r="A261" s="6" t="s">
        <v>75</v>
      </c>
      <c r="B261" s="7" t="s">
        <v>433</v>
      </c>
      <c r="C261" s="8" t="s">
        <v>434</v>
      </c>
      <c r="D261" s="6">
        <v>309</v>
      </c>
      <c r="E261" s="9">
        <v>1367</v>
      </c>
      <c r="F261" s="9">
        <v>1000</v>
      </c>
      <c r="G261" s="9">
        <v>367</v>
      </c>
      <c r="H261" s="9">
        <v>0</v>
      </c>
      <c r="I261" s="9">
        <v>0</v>
      </c>
      <c r="J261" s="9">
        <v>0</v>
      </c>
      <c r="K261" s="9">
        <v>367</v>
      </c>
    </row>
    <row r="262" spans="1:11" outlineLevel="2" x14ac:dyDescent="0.3">
      <c r="A262" s="6" t="s">
        <v>75</v>
      </c>
      <c r="B262" s="7" t="s">
        <v>428</v>
      </c>
      <c r="C262" s="8" t="s">
        <v>318</v>
      </c>
      <c r="D262" s="6">
        <v>11</v>
      </c>
      <c r="E262" s="9">
        <v>996242</v>
      </c>
      <c r="F262" s="9">
        <v>356650</v>
      </c>
      <c r="G262" s="9">
        <v>639592</v>
      </c>
      <c r="H262" s="9">
        <v>0</v>
      </c>
      <c r="I262" s="9">
        <v>0</v>
      </c>
      <c r="J262" s="9">
        <v>0</v>
      </c>
      <c r="K262" s="9">
        <v>639592</v>
      </c>
    </row>
    <row r="263" spans="1:11" outlineLevel="2" x14ac:dyDescent="0.3">
      <c r="A263" s="6" t="s">
        <v>75</v>
      </c>
      <c r="B263" s="7" t="s">
        <v>319</v>
      </c>
      <c r="C263" s="8" t="s">
        <v>320</v>
      </c>
      <c r="D263" s="6">
        <v>313</v>
      </c>
      <c r="E263" s="9">
        <v>191328</v>
      </c>
      <c r="F263" s="9">
        <v>38911</v>
      </c>
      <c r="G263" s="9">
        <v>152417</v>
      </c>
      <c r="H263" s="9">
        <v>0</v>
      </c>
      <c r="I263" s="9">
        <v>0</v>
      </c>
      <c r="J263" s="9">
        <v>0</v>
      </c>
      <c r="K263" s="9">
        <v>152417</v>
      </c>
    </row>
    <row r="264" spans="1:11" outlineLevel="2" x14ac:dyDescent="0.3">
      <c r="A264" s="6" t="s">
        <v>75</v>
      </c>
      <c r="B264" s="7" t="s">
        <v>313</v>
      </c>
      <c r="C264" s="8" t="s">
        <v>314</v>
      </c>
      <c r="D264" s="6">
        <v>330</v>
      </c>
      <c r="E264" s="9">
        <v>160841</v>
      </c>
      <c r="F264" s="9">
        <v>36297</v>
      </c>
      <c r="G264" s="9">
        <v>124544</v>
      </c>
      <c r="H264" s="9">
        <v>0</v>
      </c>
      <c r="I264" s="9">
        <v>0</v>
      </c>
      <c r="J264" s="9">
        <v>0</v>
      </c>
      <c r="K264" s="9">
        <v>124544</v>
      </c>
    </row>
    <row r="265" spans="1:11" ht="15.75" customHeight="1" outlineLevel="2" x14ac:dyDescent="0.3">
      <c r="A265" s="6" t="s">
        <v>75</v>
      </c>
      <c r="B265" s="7" t="s">
        <v>429</v>
      </c>
      <c r="C265" s="8" t="s">
        <v>310</v>
      </c>
      <c r="D265" s="6">
        <v>272</v>
      </c>
      <c r="E265" s="9">
        <v>212691</v>
      </c>
      <c r="F265" s="9">
        <v>34030</v>
      </c>
      <c r="G265" s="9">
        <v>178661</v>
      </c>
      <c r="H265" s="9">
        <v>0</v>
      </c>
      <c r="I265" s="9">
        <v>0</v>
      </c>
      <c r="J265" s="9">
        <v>0</v>
      </c>
      <c r="K265" s="9">
        <v>178661</v>
      </c>
    </row>
    <row r="266" spans="1:11" ht="30.6" outlineLevel="2" x14ac:dyDescent="0.3">
      <c r="A266" s="6" t="s">
        <v>75</v>
      </c>
      <c r="B266" s="152" t="s">
        <v>399</v>
      </c>
      <c r="C266" s="8" t="s">
        <v>400</v>
      </c>
      <c r="D266" s="6">
        <v>276</v>
      </c>
      <c r="E266" s="9">
        <v>84258</v>
      </c>
      <c r="F266" s="9">
        <v>2880</v>
      </c>
      <c r="G266" s="9">
        <v>81378</v>
      </c>
      <c r="H266" s="9">
        <v>0</v>
      </c>
      <c r="I266" s="9">
        <v>0</v>
      </c>
      <c r="J266" s="9">
        <v>0</v>
      </c>
      <c r="K266" s="9">
        <v>81378</v>
      </c>
    </row>
    <row r="267" spans="1:11" ht="48" customHeight="1" outlineLevel="2" x14ac:dyDescent="0.3">
      <c r="A267" s="6" t="s">
        <v>75</v>
      </c>
      <c r="B267" s="152" t="s">
        <v>401</v>
      </c>
      <c r="C267" s="8" t="s">
        <v>402</v>
      </c>
      <c r="D267" s="6">
        <v>292</v>
      </c>
      <c r="E267" s="9">
        <v>566786</v>
      </c>
      <c r="F267" s="9">
        <v>49899</v>
      </c>
      <c r="G267" s="9">
        <v>516887</v>
      </c>
      <c r="H267" s="9">
        <v>0</v>
      </c>
      <c r="I267" s="9">
        <v>0</v>
      </c>
      <c r="J267" s="9">
        <v>0</v>
      </c>
      <c r="K267" s="9">
        <v>516887</v>
      </c>
    </row>
    <row r="268" spans="1:11" outlineLevel="2" x14ac:dyDescent="0.3">
      <c r="A268" s="6" t="s">
        <v>75</v>
      </c>
      <c r="B268" s="7" t="s">
        <v>315</v>
      </c>
      <c r="C268" s="8" t="s">
        <v>316</v>
      </c>
      <c r="D268" s="6">
        <v>209</v>
      </c>
      <c r="E268" s="9">
        <v>93729</v>
      </c>
      <c r="F268" s="9">
        <v>1000</v>
      </c>
      <c r="G268" s="9">
        <v>92729</v>
      </c>
      <c r="H268" s="9">
        <v>0</v>
      </c>
      <c r="I268" s="9">
        <v>0</v>
      </c>
      <c r="J268" s="9">
        <v>0</v>
      </c>
      <c r="K268" s="9">
        <v>92729</v>
      </c>
    </row>
    <row r="269" spans="1:11" outlineLevel="2" x14ac:dyDescent="0.3">
      <c r="A269" s="6" t="s">
        <v>75</v>
      </c>
      <c r="B269" s="7" t="s">
        <v>389</v>
      </c>
      <c r="C269" s="8" t="s">
        <v>390</v>
      </c>
      <c r="D269" s="6">
        <v>183</v>
      </c>
      <c r="E269" s="9">
        <v>53366</v>
      </c>
      <c r="F269" s="9">
        <v>15888</v>
      </c>
      <c r="G269" s="9">
        <v>37478</v>
      </c>
      <c r="H269" s="9">
        <v>0</v>
      </c>
      <c r="I269" s="9">
        <v>0</v>
      </c>
      <c r="J269" s="9">
        <v>0</v>
      </c>
      <c r="K269" s="9">
        <v>37478</v>
      </c>
    </row>
    <row r="270" spans="1:11" outlineLevel="2" x14ac:dyDescent="0.3">
      <c r="A270" s="6" t="s">
        <v>75</v>
      </c>
      <c r="B270" s="7" t="s">
        <v>413</v>
      </c>
      <c r="C270" s="8" t="s">
        <v>414</v>
      </c>
      <c r="D270" s="6">
        <v>251</v>
      </c>
      <c r="E270" s="9">
        <v>12287</v>
      </c>
      <c r="F270" s="9">
        <v>5287</v>
      </c>
      <c r="G270" s="9">
        <v>7000</v>
      </c>
      <c r="H270" s="9">
        <v>0</v>
      </c>
      <c r="I270" s="9">
        <v>0</v>
      </c>
      <c r="J270" s="9">
        <v>0</v>
      </c>
      <c r="K270" s="9">
        <v>7000</v>
      </c>
    </row>
    <row r="271" spans="1:11" outlineLevel="2" x14ac:dyDescent="0.3">
      <c r="A271" s="6" t="s">
        <v>75</v>
      </c>
      <c r="B271" s="7" t="s">
        <v>435</v>
      </c>
      <c r="C271" s="8" t="s">
        <v>314</v>
      </c>
      <c r="D271" s="6">
        <v>91</v>
      </c>
      <c r="E271" s="9">
        <v>2373</v>
      </c>
      <c r="F271" s="9">
        <v>1321</v>
      </c>
      <c r="G271" s="9">
        <v>1052</v>
      </c>
      <c r="H271" s="9">
        <v>0</v>
      </c>
      <c r="I271" s="9">
        <v>0</v>
      </c>
      <c r="J271" s="9">
        <v>0</v>
      </c>
      <c r="K271" s="9">
        <v>1052</v>
      </c>
    </row>
    <row r="272" spans="1:11" outlineLevel="2" x14ac:dyDescent="0.3">
      <c r="A272" s="6" t="s">
        <v>75</v>
      </c>
      <c r="B272" s="7" t="s">
        <v>321</v>
      </c>
      <c r="C272" s="8" t="s">
        <v>322</v>
      </c>
      <c r="D272" s="6">
        <v>192</v>
      </c>
      <c r="E272" s="9">
        <v>28693</v>
      </c>
      <c r="F272" s="9">
        <v>9017</v>
      </c>
      <c r="G272" s="9">
        <v>19676</v>
      </c>
      <c r="H272" s="9">
        <v>0</v>
      </c>
      <c r="I272" s="9">
        <v>0</v>
      </c>
      <c r="J272" s="9">
        <v>0</v>
      </c>
      <c r="K272" s="9">
        <v>19676</v>
      </c>
    </row>
    <row r="273" spans="1:11" outlineLevel="2" x14ac:dyDescent="0.3">
      <c r="A273" s="6" t="s">
        <v>75</v>
      </c>
      <c r="B273" s="7" t="s">
        <v>323</v>
      </c>
      <c r="C273" s="8" t="s">
        <v>324</v>
      </c>
      <c r="D273" s="6">
        <v>297</v>
      </c>
      <c r="E273" s="13">
        <v>9812936</v>
      </c>
      <c r="F273" s="13">
        <v>3136370</v>
      </c>
      <c r="G273" s="13">
        <v>6676566</v>
      </c>
      <c r="H273" s="13">
        <v>0</v>
      </c>
      <c r="I273" s="13">
        <v>0</v>
      </c>
      <c r="J273" s="13">
        <v>0</v>
      </c>
      <c r="K273" s="13">
        <v>6676566</v>
      </c>
    </row>
    <row r="274" spans="1:11" outlineLevel="2" x14ac:dyDescent="0.3">
      <c r="A274" s="6" t="s">
        <v>75</v>
      </c>
      <c r="B274" s="7" t="s">
        <v>325</v>
      </c>
      <c r="C274" s="8" t="s">
        <v>326</v>
      </c>
      <c r="D274" s="6">
        <v>166</v>
      </c>
      <c r="E274" s="9">
        <v>1046928</v>
      </c>
      <c r="F274" s="9">
        <v>447482</v>
      </c>
      <c r="G274" s="9">
        <v>599446</v>
      </c>
      <c r="H274" s="9">
        <v>0</v>
      </c>
      <c r="I274" s="9">
        <v>0</v>
      </c>
      <c r="J274" s="9">
        <v>0</v>
      </c>
      <c r="K274" s="9">
        <v>599446</v>
      </c>
    </row>
    <row r="275" spans="1:11" outlineLevel="2" x14ac:dyDescent="0.3">
      <c r="A275" s="6" t="s">
        <v>75</v>
      </c>
      <c r="B275" s="7" t="s">
        <v>436</v>
      </c>
      <c r="C275" s="8" t="s">
        <v>437</v>
      </c>
      <c r="D275" s="6">
        <v>268</v>
      </c>
      <c r="E275" s="9">
        <v>613754</v>
      </c>
      <c r="F275" s="9">
        <v>14822</v>
      </c>
      <c r="G275" s="9">
        <v>598932</v>
      </c>
      <c r="H275" s="9">
        <v>0</v>
      </c>
      <c r="I275" s="9">
        <v>0</v>
      </c>
      <c r="J275" s="9">
        <v>0</v>
      </c>
      <c r="K275" s="9">
        <v>598932</v>
      </c>
    </row>
    <row r="276" spans="1:11" outlineLevel="2" x14ac:dyDescent="0.3">
      <c r="A276" s="6" t="s">
        <v>75</v>
      </c>
      <c r="B276" s="7" t="s">
        <v>327</v>
      </c>
      <c r="C276" s="8" t="s">
        <v>328</v>
      </c>
      <c r="D276" s="6">
        <v>32</v>
      </c>
      <c r="E276" s="9">
        <v>224251</v>
      </c>
      <c r="F276" s="9">
        <v>87827</v>
      </c>
      <c r="G276" s="9">
        <v>136424</v>
      </c>
      <c r="H276" s="9">
        <v>0</v>
      </c>
      <c r="I276" s="9">
        <v>0</v>
      </c>
      <c r="J276" s="9">
        <v>0</v>
      </c>
      <c r="K276" s="9">
        <v>136424</v>
      </c>
    </row>
    <row r="277" spans="1:11" outlineLevel="1" x14ac:dyDescent="0.3">
      <c r="A277" s="6" t="s">
        <v>75</v>
      </c>
      <c r="B277" s="7" t="s">
        <v>409</v>
      </c>
      <c r="C277" s="8" t="s">
        <v>404</v>
      </c>
      <c r="D277" s="6">
        <v>368</v>
      </c>
      <c r="E277" s="9">
        <v>196527</v>
      </c>
      <c r="F277" s="9">
        <v>95748</v>
      </c>
      <c r="G277" s="9">
        <v>100779</v>
      </c>
      <c r="H277" s="9">
        <v>0</v>
      </c>
      <c r="I277" s="9">
        <v>0</v>
      </c>
      <c r="J277" s="9">
        <v>0</v>
      </c>
      <c r="K277" s="9">
        <v>100779</v>
      </c>
    </row>
    <row r="278" spans="1:11" outlineLevel="2" x14ac:dyDescent="0.3">
      <c r="A278" s="6" t="s">
        <v>75</v>
      </c>
      <c r="B278" s="7" t="s">
        <v>405</v>
      </c>
      <c r="C278" s="8" t="s">
        <v>406</v>
      </c>
      <c r="D278" s="6">
        <v>357</v>
      </c>
      <c r="E278" s="9">
        <v>2619669</v>
      </c>
      <c r="F278" s="9">
        <v>2175080</v>
      </c>
      <c r="G278" s="9">
        <v>444589</v>
      </c>
      <c r="H278" s="9">
        <v>0</v>
      </c>
      <c r="I278" s="9">
        <v>0</v>
      </c>
      <c r="J278" s="9">
        <v>0</v>
      </c>
      <c r="K278" s="9">
        <v>444589</v>
      </c>
    </row>
    <row r="279" spans="1:11" outlineLevel="2" x14ac:dyDescent="0.3">
      <c r="A279" s="6" t="s">
        <v>75</v>
      </c>
      <c r="B279" s="7" t="s">
        <v>438</v>
      </c>
      <c r="C279" s="8" t="s">
        <v>439</v>
      </c>
      <c r="D279" s="6">
        <v>148</v>
      </c>
      <c r="E279" s="9">
        <v>8713</v>
      </c>
      <c r="F279" s="9">
        <v>1000</v>
      </c>
      <c r="G279" s="9">
        <v>7713</v>
      </c>
      <c r="H279" s="9">
        <v>0</v>
      </c>
      <c r="I279" s="9">
        <v>0</v>
      </c>
      <c r="J279" s="9">
        <v>0</v>
      </c>
      <c r="K279" s="9">
        <v>7713</v>
      </c>
    </row>
    <row r="280" spans="1:11" outlineLevel="2" x14ac:dyDescent="0.3">
      <c r="A280" s="6" t="s">
        <v>75</v>
      </c>
      <c r="B280" s="7" t="s">
        <v>329</v>
      </c>
      <c r="C280" s="8" t="s">
        <v>330</v>
      </c>
      <c r="D280" s="6">
        <v>153</v>
      </c>
      <c r="E280" s="9">
        <v>137810</v>
      </c>
      <c r="F280" s="9">
        <v>36419</v>
      </c>
      <c r="G280" s="9">
        <v>101391</v>
      </c>
      <c r="H280" s="9">
        <v>0</v>
      </c>
      <c r="I280" s="9">
        <v>0</v>
      </c>
      <c r="J280" s="9">
        <v>0</v>
      </c>
      <c r="K280" s="9">
        <v>101391</v>
      </c>
    </row>
    <row r="281" spans="1:11" outlineLevel="2" x14ac:dyDescent="0.3">
      <c r="A281" s="6" t="s">
        <v>75</v>
      </c>
      <c r="B281" s="7" t="s">
        <v>415</v>
      </c>
      <c r="C281" s="8" t="s">
        <v>416</v>
      </c>
      <c r="D281" s="6">
        <v>155</v>
      </c>
      <c r="E281" s="9">
        <v>222555</v>
      </c>
      <c r="F281" s="9">
        <v>2931</v>
      </c>
      <c r="G281" s="9">
        <v>219624</v>
      </c>
      <c r="H281" s="9">
        <v>0</v>
      </c>
      <c r="I281" s="9">
        <v>0</v>
      </c>
      <c r="J281" s="9">
        <v>0</v>
      </c>
      <c r="K281" s="9">
        <v>219624</v>
      </c>
    </row>
    <row r="282" spans="1:11" outlineLevel="2" x14ac:dyDescent="0.3">
      <c r="A282" s="6" t="s">
        <v>75</v>
      </c>
      <c r="B282" s="7" t="s">
        <v>331</v>
      </c>
      <c r="C282" s="8" t="s">
        <v>324</v>
      </c>
      <c r="D282" s="6">
        <v>48</v>
      </c>
      <c r="E282" s="9">
        <v>1589869</v>
      </c>
      <c r="F282" s="9">
        <v>835468</v>
      </c>
      <c r="G282" s="9">
        <v>754401</v>
      </c>
      <c r="H282" s="9">
        <v>0</v>
      </c>
      <c r="I282" s="9">
        <v>0</v>
      </c>
      <c r="J282" s="9">
        <v>0</v>
      </c>
      <c r="K282" s="9">
        <v>754401</v>
      </c>
    </row>
    <row r="283" spans="1:11" outlineLevel="2" x14ac:dyDescent="0.3">
      <c r="A283" s="6" t="s">
        <v>75</v>
      </c>
      <c r="B283" s="7" t="s">
        <v>410</v>
      </c>
      <c r="C283" s="8" t="s">
        <v>408</v>
      </c>
      <c r="D283" s="6">
        <v>350</v>
      </c>
      <c r="E283" s="9">
        <v>34239</v>
      </c>
      <c r="F283" s="9">
        <v>9495</v>
      </c>
      <c r="G283" s="9">
        <v>24744</v>
      </c>
      <c r="H283" s="9">
        <v>0</v>
      </c>
      <c r="I283" s="9">
        <v>0</v>
      </c>
      <c r="J283" s="9">
        <v>0</v>
      </c>
      <c r="K283" s="9">
        <v>24744</v>
      </c>
    </row>
    <row r="284" spans="1:11" outlineLevel="2" x14ac:dyDescent="0.3">
      <c r="A284" s="6" t="s">
        <v>75</v>
      </c>
      <c r="B284" s="7" t="s">
        <v>417</v>
      </c>
      <c r="C284" s="8" t="s">
        <v>418</v>
      </c>
      <c r="D284" s="6">
        <v>173</v>
      </c>
      <c r="E284" s="9">
        <v>63225</v>
      </c>
      <c r="F284" s="9">
        <v>18060</v>
      </c>
      <c r="G284" s="9">
        <v>45165</v>
      </c>
      <c r="H284" s="9">
        <v>0</v>
      </c>
      <c r="I284" s="9">
        <v>0</v>
      </c>
      <c r="J284" s="9">
        <v>0</v>
      </c>
      <c r="K284" s="9">
        <v>45165</v>
      </c>
    </row>
    <row r="285" spans="1:11" ht="15.75" customHeight="1" outlineLevel="2" x14ac:dyDescent="0.3">
      <c r="A285" s="6" t="s">
        <v>75</v>
      </c>
      <c r="B285" s="7" t="s">
        <v>430</v>
      </c>
      <c r="C285" s="8" t="s">
        <v>424</v>
      </c>
      <c r="D285" s="6">
        <v>261</v>
      </c>
      <c r="E285" s="9">
        <v>42331</v>
      </c>
      <c r="F285" s="9">
        <v>15186</v>
      </c>
      <c r="G285" s="9">
        <v>27145</v>
      </c>
      <c r="H285" s="9">
        <v>0</v>
      </c>
      <c r="I285" s="9">
        <v>0</v>
      </c>
      <c r="J285" s="9">
        <v>0</v>
      </c>
      <c r="K285" s="9">
        <v>27145</v>
      </c>
    </row>
    <row r="286" spans="1:11" outlineLevel="2" x14ac:dyDescent="0.3">
      <c r="A286" s="6" t="s">
        <v>75</v>
      </c>
      <c r="B286" s="7" t="s">
        <v>431</v>
      </c>
      <c r="C286" s="8" t="s">
        <v>337</v>
      </c>
      <c r="D286" s="6">
        <v>244</v>
      </c>
      <c r="E286" s="9">
        <v>98089</v>
      </c>
      <c r="F286" s="9">
        <v>34676</v>
      </c>
      <c r="G286" s="9">
        <v>63413</v>
      </c>
      <c r="H286" s="9">
        <v>0</v>
      </c>
      <c r="I286" s="9">
        <v>0</v>
      </c>
      <c r="J286" s="9">
        <v>0</v>
      </c>
      <c r="K286" s="9">
        <v>63413</v>
      </c>
    </row>
    <row r="287" spans="1:11" outlineLevel="2" x14ac:dyDescent="0.3">
      <c r="A287" s="6" t="s">
        <v>75</v>
      </c>
      <c r="B287" s="7" t="s">
        <v>440</v>
      </c>
      <c r="C287" s="8" t="s">
        <v>324</v>
      </c>
      <c r="D287" s="6">
        <v>280</v>
      </c>
      <c r="E287" s="9">
        <v>6219</v>
      </c>
      <c r="F287" s="9">
        <v>1000</v>
      </c>
      <c r="G287" s="9">
        <v>5219</v>
      </c>
      <c r="H287" s="9">
        <v>0</v>
      </c>
      <c r="I287" s="9">
        <v>0</v>
      </c>
      <c r="J287" s="9">
        <v>0</v>
      </c>
      <c r="K287" s="9">
        <v>5219</v>
      </c>
    </row>
    <row r="288" spans="1:11" outlineLevel="2" x14ac:dyDescent="0.3">
      <c r="A288" s="6" t="s">
        <v>75</v>
      </c>
      <c r="B288" s="7" t="s">
        <v>391</v>
      </c>
      <c r="C288" s="8" t="s">
        <v>392</v>
      </c>
      <c r="D288" s="6">
        <v>171</v>
      </c>
      <c r="E288" s="9">
        <v>106624</v>
      </c>
      <c r="F288" s="9">
        <v>28148</v>
      </c>
      <c r="G288" s="9">
        <v>78476</v>
      </c>
      <c r="H288" s="9">
        <v>0</v>
      </c>
      <c r="I288" s="9">
        <v>0</v>
      </c>
      <c r="J288" s="9">
        <v>0</v>
      </c>
      <c r="K288" s="9">
        <v>78476</v>
      </c>
    </row>
    <row r="289" spans="1:11" outlineLevel="2" x14ac:dyDescent="0.3">
      <c r="A289" s="6" t="s">
        <v>75</v>
      </c>
      <c r="B289" s="7" t="s">
        <v>425</v>
      </c>
      <c r="C289" s="8" t="s">
        <v>337</v>
      </c>
      <c r="D289" s="6">
        <v>258</v>
      </c>
      <c r="E289" s="9">
        <v>395050</v>
      </c>
      <c r="F289" s="9">
        <v>31957</v>
      </c>
      <c r="G289" s="9">
        <v>363093</v>
      </c>
      <c r="H289" s="9">
        <v>0</v>
      </c>
      <c r="I289" s="9">
        <v>0</v>
      </c>
      <c r="J289" s="9">
        <v>0</v>
      </c>
      <c r="K289" s="9">
        <v>363093</v>
      </c>
    </row>
    <row r="290" spans="1:11" outlineLevel="2" x14ac:dyDescent="0.3">
      <c r="A290" s="6" t="s">
        <v>75</v>
      </c>
      <c r="B290" s="7" t="s">
        <v>441</v>
      </c>
      <c r="C290" s="8" t="s">
        <v>442</v>
      </c>
      <c r="D290" s="6">
        <v>228</v>
      </c>
      <c r="E290" s="9">
        <v>17098</v>
      </c>
      <c r="F290" s="9">
        <v>1000</v>
      </c>
      <c r="G290" s="9">
        <v>16098</v>
      </c>
      <c r="H290" s="9">
        <v>0</v>
      </c>
      <c r="I290" s="9">
        <v>0</v>
      </c>
      <c r="J290" s="9">
        <v>0</v>
      </c>
      <c r="K290" s="9">
        <v>16098</v>
      </c>
    </row>
    <row r="291" spans="1:11" outlineLevel="2" x14ac:dyDescent="0.3">
      <c r="A291" s="6" t="s">
        <v>75</v>
      </c>
      <c r="B291" s="7" t="s">
        <v>443</v>
      </c>
      <c r="C291" s="8" t="s">
        <v>444</v>
      </c>
      <c r="D291" s="6">
        <v>308</v>
      </c>
      <c r="E291" s="9">
        <v>2805</v>
      </c>
      <c r="F291" s="9">
        <v>1000</v>
      </c>
      <c r="G291" s="9">
        <v>1805</v>
      </c>
      <c r="H291" s="9">
        <v>0</v>
      </c>
      <c r="I291" s="9">
        <v>0</v>
      </c>
      <c r="J291" s="9">
        <v>0</v>
      </c>
      <c r="K291" s="9">
        <v>1805</v>
      </c>
    </row>
    <row r="292" spans="1:11" outlineLevel="2" x14ac:dyDescent="0.3">
      <c r="A292" s="6" t="s">
        <v>75</v>
      </c>
      <c r="B292" s="7" t="s">
        <v>338</v>
      </c>
      <c r="C292" s="8" t="s">
        <v>324</v>
      </c>
      <c r="D292" s="6">
        <v>260</v>
      </c>
      <c r="E292" s="9">
        <v>1283851</v>
      </c>
      <c r="F292" s="9">
        <v>736708</v>
      </c>
      <c r="G292" s="9">
        <v>547143</v>
      </c>
      <c r="H292" s="9">
        <v>0</v>
      </c>
      <c r="I292" s="9">
        <v>0</v>
      </c>
      <c r="J292" s="9">
        <v>0</v>
      </c>
      <c r="K292" s="9">
        <v>547143</v>
      </c>
    </row>
    <row r="293" spans="1:11" outlineLevel="2" x14ac:dyDescent="0.3">
      <c r="A293" s="6" t="s">
        <v>75</v>
      </c>
      <c r="B293" s="7" t="s">
        <v>339</v>
      </c>
      <c r="C293" s="8" t="s">
        <v>340</v>
      </c>
      <c r="D293" s="6">
        <v>367</v>
      </c>
      <c r="E293" s="9">
        <v>147181</v>
      </c>
      <c r="F293" s="9">
        <v>133599</v>
      </c>
      <c r="G293" s="9">
        <v>13582</v>
      </c>
      <c r="H293" s="9">
        <v>0</v>
      </c>
      <c r="I293" s="9">
        <v>0</v>
      </c>
      <c r="J293" s="9">
        <v>0</v>
      </c>
      <c r="K293" s="9">
        <v>13582</v>
      </c>
    </row>
    <row r="294" spans="1:11" outlineLevel="2" x14ac:dyDescent="0.3">
      <c r="A294" s="6" t="s">
        <v>75</v>
      </c>
      <c r="B294" s="7" t="s">
        <v>432</v>
      </c>
      <c r="C294" s="8" t="s">
        <v>394</v>
      </c>
      <c r="D294" s="6">
        <v>346</v>
      </c>
      <c r="E294" s="9">
        <v>5540</v>
      </c>
      <c r="F294" s="9">
        <v>1000</v>
      </c>
      <c r="G294" s="9">
        <v>4540</v>
      </c>
      <c r="H294" s="9">
        <v>0</v>
      </c>
      <c r="I294" s="9">
        <v>0</v>
      </c>
      <c r="J294" s="9">
        <v>0</v>
      </c>
      <c r="K294" s="9">
        <v>4540</v>
      </c>
    </row>
    <row r="295" spans="1:11" ht="15.75" customHeight="1" outlineLevel="2" x14ac:dyDescent="0.3">
      <c r="A295" s="6" t="s">
        <v>75</v>
      </c>
      <c r="B295" s="7" t="s">
        <v>395</v>
      </c>
      <c r="C295" s="8" t="s">
        <v>396</v>
      </c>
      <c r="D295" s="6">
        <v>351</v>
      </c>
      <c r="E295" s="9">
        <v>31192</v>
      </c>
      <c r="F295" s="9">
        <v>6108</v>
      </c>
      <c r="G295" s="9">
        <v>25084</v>
      </c>
      <c r="H295" s="9">
        <v>0</v>
      </c>
      <c r="I295" s="9">
        <v>0</v>
      </c>
      <c r="J295" s="9">
        <v>0</v>
      </c>
      <c r="K295" s="9">
        <v>25084</v>
      </c>
    </row>
    <row r="296" spans="1:11" outlineLevel="2" x14ac:dyDescent="0.3">
      <c r="A296" s="10" t="s">
        <v>76</v>
      </c>
      <c r="B296" s="10"/>
      <c r="C296" s="10"/>
      <c r="D296" s="10"/>
      <c r="E296" s="12">
        <f t="shared" ref="E296:K296" si="9">SUBTOTAL(9,E256:E295)</f>
        <v>66002254</v>
      </c>
      <c r="F296" s="12">
        <f t="shared" si="9"/>
        <v>51723365</v>
      </c>
      <c r="G296" s="12">
        <f t="shared" si="9"/>
        <v>14278889</v>
      </c>
      <c r="H296" s="12">
        <f t="shared" si="9"/>
        <v>416801</v>
      </c>
      <c r="I296" s="12">
        <f t="shared" si="9"/>
        <v>416801</v>
      </c>
      <c r="J296" s="12">
        <f t="shared" si="9"/>
        <v>0</v>
      </c>
      <c r="K296" s="12">
        <f t="shared" si="9"/>
        <v>14278889</v>
      </c>
    </row>
    <row r="297" spans="1:11" outlineLevel="2" x14ac:dyDescent="0.3">
      <c r="A297" s="6" t="s">
        <v>77</v>
      </c>
      <c r="B297" s="7" t="s">
        <v>426</v>
      </c>
      <c r="C297" s="8" t="s">
        <v>427</v>
      </c>
      <c r="D297" s="6">
        <v>305</v>
      </c>
      <c r="E297" s="9">
        <v>11320</v>
      </c>
      <c r="F297" s="9">
        <v>5205</v>
      </c>
      <c r="G297" s="9">
        <v>6115</v>
      </c>
      <c r="H297" s="9">
        <v>0</v>
      </c>
      <c r="I297" s="9">
        <v>0</v>
      </c>
      <c r="J297" s="9">
        <v>0</v>
      </c>
      <c r="K297" s="9">
        <v>6115</v>
      </c>
    </row>
    <row r="298" spans="1:11" outlineLevel="2" x14ac:dyDescent="0.3">
      <c r="A298" s="6" t="s">
        <v>77</v>
      </c>
      <c r="B298" s="7" t="s">
        <v>307</v>
      </c>
      <c r="C298" s="8" t="s">
        <v>308</v>
      </c>
      <c r="D298" s="6">
        <v>250</v>
      </c>
      <c r="E298" s="9">
        <v>82157</v>
      </c>
      <c r="F298" s="9">
        <v>13627</v>
      </c>
      <c r="G298" s="9">
        <v>68530</v>
      </c>
      <c r="H298" s="9">
        <v>0</v>
      </c>
      <c r="I298" s="9">
        <v>0</v>
      </c>
      <c r="J298" s="9">
        <v>0</v>
      </c>
      <c r="K298" s="9">
        <v>68530</v>
      </c>
    </row>
    <row r="299" spans="1:11" outlineLevel="2" x14ac:dyDescent="0.3">
      <c r="A299" s="6" t="s">
        <v>77</v>
      </c>
      <c r="B299" s="7" t="s">
        <v>397</v>
      </c>
      <c r="C299" s="8" t="s">
        <v>398</v>
      </c>
      <c r="D299" s="6">
        <v>369</v>
      </c>
      <c r="E299" s="9">
        <v>66380580</v>
      </c>
      <c r="F299" s="9">
        <v>65815255</v>
      </c>
      <c r="G299" s="9">
        <v>565325</v>
      </c>
      <c r="H299" s="9">
        <v>0</v>
      </c>
      <c r="I299" s="9">
        <v>0</v>
      </c>
      <c r="J299" s="9">
        <v>0</v>
      </c>
      <c r="K299" s="9">
        <v>565325</v>
      </c>
    </row>
    <row r="300" spans="1:11" outlineLevel="2" x14ac:dyDescent="0.3">
      <c r="A300" s="6" t="s">
        <v>77</v>
      </c>
      <c r="B300" s="7" t="s">
        <v>445</v>
      </c>
      <c r="C300" s="8" t="s">
        <v>92</v>
      </c>
      <c r="D300" s="6">
        <v>354</v>
      </c>
      <c r="E300" s="9">
        <v>160491</v>
      </c>
      <c r="F300" s="9">
        <v>80368</v>
      </c>
      <c r="G300" s="9">
        <v>80123</v>
      </c>
      <c r="H300" s="9">
        <v>0</v>
      </c>
      <c r="I300" s="9">
        <v>0</v>
      </c>
      <c r="J300" s="9">
        <v>0</v>
      </c>
      <c r="K300" s="9">
        <v>80123</v>
      </c>
    </row>
    <row r="301" spans="1:11" outlineLevel="2" x14ac:dyDescent="0.3">
      <c r="A301" s="6" t="s">
        <v>77</v>
      </c>
      <c r="B301" s="7" t="s">
        <v>446</v>
      </c>
      <c r="C301" s="8" t="s">
        <v>447</v>
      </c>
      <c r="D301" s="6">
        <v>286</v>
      </c>
      <c r="E301" s="9">
        <v>3934</v>
      </c>
      <c r="F301" s="9">
        <v>1000</v>
      </c>
      <c r="G301" s="9">
        <v>2934</v>
      </c>
      <c r="H301" s="9">
        <v>0</v>
      </c>
      <c r="I301" s="9">
        <v>0</v>
      </c>
      <c r="J301" s="9">
        <v>0</v>
      </c>
      <c r="K301" s="9">
        <v>2934</v>
      </c>
    </row>
    <row r="302" spans="1:11" outlineLevel="2" x14ac:dyDescent="0.3">
      <c r="A302" s="6" t="s">
        <v>77</v>
      </c>
      <c r="B302" s="7" t="s">
        <v>311</v>
      </c>
      <c r="C302" s="8" t="s">
        <v>312</v>
      </c>
      <c r="D302" s="6">
        <v>172</v>
      </c>
      <c r="E302" s="9">
        <v>39521</v>
      </c>
      <c r="F302" s="9">
        <v>18266</v>
      </c>
      <c r="G302" s="9">
        <v>21255</v>
      </c>
      <c r="H302" s="9">
        <v>0</v>
      </c>
      <c r="I302" s="9">
        <v>0</v>
      </c>
      <c r="J302" s="9">
        <v>0</v>
      </c>
      <c r="K302" s="9">
        <v>21255</v>
      </c>
    </row>
    <row r="303" spans="1:11" outlineLevel="2" x14ac:dyDescent="0.3">
      <c r="A303" s="6" t="s">
        <v>77</v>
      </c>
      <c r="B303" s="7" t="s">
        <v>421</v>
      </c>
      <c r="C303" s="8" t="s">
        <v>422</v>
      </c>
      <c r="D303" s="6">
        <v>278</v>
      </c>
      <c r="E303" s="9">
        <v>68418</v>
      </c>
      <c r="F303" s="9">
        <v>5575</v>
      </c>
      <c r="G303" s="9">
        <v>62843</v>
      </c>
      <c r="H303" s="9">
        <v>0</v>
      </c>
      <c r="I303" s="9">
        <v>0</v>
      </c>
      <c r="J303" s="9">
        <v>0</v>
      </c>
      <c r="K303" s="9">
        <v>62843</v>
      </c>
    </row>
    <row r="304" spans="1:11" outlineLevel="2" x14ac:dyDescent="0.3">
      <c r="A304" s="6" t="s">
        <v>77</v>
      </c>
      <c r="B304" s="7" t="s">
        <v>448</v>
      </c>
      <c r="C304" s="8" t="s">
        <v>449</v>
      </c>
      <c r="D304" s="6">
        <v>337</v>
      </c>
      <c r="E304" s="9">
        <v>56740</v>
      </c>
      <c r="F304" s="9">
        <v>55085</v>
      </c>
      <c r="G304" s="9">
        <v>1655</v>
      </c>
      <c r="H304" s="9">
        <v>0</v>
      </c>
      <c r="I304" s="9">
        <v>0</v>
      </c>
      <c r="J304" s="9">
        <v>0</v>
      </c>
      <c r="K304" s="9">
        <v>1655</v>
      </c>
    </row>
    <row r="305" spans="1:11" outlineLevel="2" x14ac:dyDescent="0.3">
      <c r="A305" s="6" t="s">
        <v>77</v>
      </c>
      <c r="B305" s="7" t="s">
        <v>428</v>
      </c>
      <c r="C305" s="8" t="s">
        <v>318</v>
      </c>
      <c r="D305" s="6">
        <v>11</v>
      </c>
      <c r="E305" s="9">
        <v>2001920</v>
      </c>
      <c r="F305" s="9">
        <v>1183130</v>
      </c>
      <c r="G305" s="9">
        <v>818790</v>
      </c>
      <c r="H305" s="9">
        <v>0</v>
      </c>
      <c r="I305" s="9">
        <v>0</v>
      </c>
      <c r="J305" s="9">
        <v>0</v>
      </c>
      <c r="K305" s="9">
        <v>818790</v>
      </c>
    </row>
    <row r="306" spans="1:11" outlineLevel="2" x14ac:dyDescent="0.3">
      <c r="A306" s="6" t="s">
        <v>77</v>
      </c>
      <c r="B306" s="7" t="s">
        <v>319</v>
      </c>
      <c r="C306" s="8" t="s">
        <v>320</v>
      </c>
      <c r="D306" s="6">
        <v>313</v>
      </c>
      <c r="E306" s="9">
        <v>255446</v>
      </c>
      <c r="F306" s="9">
        <v>89237</v>
      </c>
      <c r="G306" s="9">
        <v>166209</v>
      </c>
      <c r="H306" s="9">
        <v>0</v>
      </c>
      <c r="I306" s="9">
        <v>0</v>
      </c>
      <c r="J306" s="9">
        <v>0</v>
      </c>
      <c r="K306" s="9">
        <v>166209</v>
      </c>
    </row>
    <row r="307" spans="1:11" outlineLevel="2" x14ac:dyDescent="0.3">
      <c r="A307" s="6" t="s">
        <v>77</v>
      </c>
      <c r="B307" s="7" t="s">
        <v>313</v>
      </c>
      <c r="C307" s="8" t="s">
        <v>314</v>
      </c>
      <c r="D307" s="6">
        <v>330</v>
      </c>
      <c r="E307" s="9">
        <v>220093</v>
      </c>
      <c r="F307" s="9">
        <v>90234</v>
      </c>
      <c r="G307" s="9">
        <v>129859</v>
      </c>
      <c r="H307" s="9">
        <v>0</v>
      </c>
      <c r="I307" s="9">
        <v>0</v>
      </c>
      <c r="J307" s="9">
        <v>0</v>
      </c>
      <c r="K307" s="9">
        <v>129859</v>
      </c>
    </row>
    <row r="308" spans="1:11" ht="15.75" customHeight="1" outlineLevel="2" x14ac:dyDescent="0.3">
      <c r="A308" s="6" t="s">
        <v>77</v>
      </c>
      <c r="B308" s="7" t="s">
        <v>429</v>
      </c>
      <c r="C308" s="8" t="s">
        <v>310</v>
      </c>
      <c r="D308" s="6">
        <v>272</v>
      </c>
      <c r="E308" s="9">
        <v>310676</v>
      </c>
      <c r="F308" s="9">
        <v>107194</v>
      </c>
      <c r="G308" s="9">
        <v>203482</v>
      </c>
      <c r="H308" s="9">
        <v>0</v>
      </c>
      <c r="I308" s="9">
        <v>0</v>
      </c>
      <c r="J308" s="9">
        <v>0</v>
      </c>
      <c r="K308" s="9">
        <v>203482</v>
      </c>
    </row>
    <row r="309" spans="1:11" ht="30.6" outlineLevel="2" x14ac:dyDescent="0.3">
      <c r="A309" s="6" t="s">
        <v>77</v>
      </c>
      <c r="B309" s="152" t="s">
        <v>399</v>
      </c>
      <c r="C309" s="8" t="s">
        <v>400</v>
      </c>
      <c r="D309" s="6">
        <v>276</v>
      </c>
      <c r="E309" s="9">
        <v>98097</v>
      </c>
      <c r="F309" s="9">
        <v>5803</v>
      </c>
      <c r="G309" s="9">
        <v>92294</v>
      </c>
      <c r="H309" s="9">
        <v>0</v>
      </c>
      <c r="I309" s="9">
        <v>0</v>
      </c>
      <c r="J309" s="9">
        <v>0</v>
      </c>
      <c r="K309" s="9">
        <v>92294</v>
      </c>
    </row>
    <row r="310" spans="1:11" ht="48" customHeight="1" outlineLevel="2" x14ac:dyDescent="0.3">
      <c r="A310" s="6" t="s">
        <v>77</v>
      </c>
      <c r="B310" s="152" t="s">
        <v>401</v>
      </c>
      <c r="C310" s="8" t="s">
        <v>402</v>
      </c>
      <c r="D310" s="6">
        <v>292</v>
      </c>
      <c r="E310" s="9">
        <v>605343</v>
      </c>
      <c r="F310" s="9">
        <v>154725</v>
      </c>
      <c r="G310" s="9">
        <v>450618</v>
      </c>
      <c r="H310" s="9">
        <v>0</v>
      </c>
      <c r="I310" s="9">
        <v>0</v>
      </c>
      <c r="J310" s="9">
        <v>0</v>
      </c>
      <c r="K310" s="9">
        <v>450618</v>
      </c>
    </row>
    <row r="311" spans="1:11" outlineLevel="2" x14ac:dyDescent="0.3">
      <c r="A311" s="6" t="s">
        <v>77</v>
      </c>
      <c r="B311" s="7" t="s">
        <v>315</v>
      </c>
      <c r="C311" s="8" t="s">
        <v>316</v>
      </c>
      <c r="D311" s="6">
        <v>209</v>
      </c>
      <c r="E311" s="9">
        <v>100210</v>
      </c>
      <c r="F311" s="9">
        <v>1000</v>
      </c>
      <c r="G311" s="9">
        <v>99210</v>
      </c>
      <c r="H311" s="9">
        <v>0</v>
      </c>
      <c r="I311" s="9">
        <v>0</v>
      </c>
      <c r="J311" s="9">
        <v>0</v>
      </c>
      <c r="K311" s="9">
        <v>99210</v>
      </c>
    </row>
    <row r="312" spans="1:11" outlineLevel="2" x14ac:dyDescent="0.3">
      <c r="A312" s="6" t="s">
        <v>77</v>
      </c>
      <c r="B312" s="7" t="s">
        <v>389</v>
      </c>
      <c r="C312" s="8" t="s">
        <v>390</v>
      </c>
      <c r="D312" s="6">
        <v>183</v>
      </c>
      <c r="E312" s="9">
        <v>24654</v>
      </c>
      <c r="F312" s="9">
        <v>6249</v>
      </c>
      <c r="G312" s="9">
        <v>18405</v>
      </c>
      <c r="H312" s="9">
        <v>0</v>
      </c>
      <c r="I312" s="9">
        <v>0</v>
      </c>
      <c r="J312" s="9">
        <v>0</v>
      </c>
      <c r="K312" s="9">
        <v>18405</v>
      </c>
    </row>
    <row r="313" spans="1:11" outlineLevel="2" x14ac:dyDescent="0.3">
      <c r="A313" s="6" t="s">
        <v>77</v>
      </c>
      <c r="B313" s="7" t="s">
        <v>413</v>
      </c>
      <c r="C313" s="8" t="s">
        <v>414</v>
      </c>
      <c r="D313" s="6">
        <v>251</v>
      </c>
      <c r="E313" s="9">
        <v>33464</v>
      </c>
      <c r="F313" s="9">
        <v>8855</v>
      </c>
      <c r="G313" s="9">
        <v>24609</v>
      </c>
      <c r="H313" s="9">
        <v>0</v>
      </c>
      <c r="I313" s="9">
        <v>0</v>
      </c>
      <c r="J313" s="9">
        <v>0</v>
      </c>
      <c r="K313" s="9">
        <v>24609</v>
      </c>
    </row>
    <row r="314" spans="1:11" outlineLevel="2" x14ac:dyDescent="0.3">
      <c r="A314" s="6" t="s">
        <v>77</v>
      </c>
      <c r="B314" s="7" t="s">
        <v>435</v>
      </c>
      <c r="C314" s="8" t="s">
        <v>314</v>
      </c>
      <c r="D314" s="6">
        <v>91</v>
      </c>
      <c r="E314" s="9">
        <v>2373</v>
      </c>
      <c r="F314" s="9">
        <v>1275</v>
      </c>
      <c r="G314" s="9">
        <v>1098</v>
      </c>
      <c r="H314" s="9">
        <v>0</v>
      </c>
      <c r="I314" s="9">
        <v>0</v>
      </c>
      <c r="J314" s="9">
        <v>0</v>
      </c>
      <c r="K314" s="9">
        <v>1098</v>
      </c>
    </row>
    <row r="315" spans="1:11" outlineLevel="2" x14ac:dyDescent="0.3">
      <c r="A315" s="6" t="s">
        <v>77</v>
      </c>
      <c r="B315" s="7" t="s">
        <v>321</v>
      </c>
      <c r="C315" s="8" t="s">
        <v>322</v>
      </c>
      <c r="D315" s="6">
        <v>192</v>
      </c>
      <c r="E315" s="9">
        <v>38653</v>
      </c>
      <c r="F315" s="9">
        <v>12345</v>
      </c>
      <c r="G315" s="9">
        <v>26308</v>
      </c>
      <c r="H315" s="9">
        <v>0</v>
      </c>
      <c r="I315" s="9">
        <v>0</v>
      </c>
      <c r="J315" s="9">
        <v>0</v>
      </c>
      <c r="K315" s="9">
        <v>26308</v>
      </c>
    </row>
    <row r="316" spans="1:11" outlineLevel="2" x14ac:dyDescent="0.3">
      <c r="A316" s="6" t="s">
        <v>77</v>
      </c>
      <c r="B316" s="7" t="s">
        <v>323</v>
      </c>
      <c r="C316" s="8" t="s">
        <v>324</v>
      </c>
      <c r="D316" s="6">
        <v>297</v>
      </c>
      <c r="E316" s="13">
        <v>11907278</v>
      </c>
      <c r="F316" s="13">
        <v>3552077</v>
      </c>
      <c r="G316" s="13">
        <v>8355201</v>
      </c>
      <c r="H316" s="13">
        <v>0</v>
      </c>
      <c r="I316" s="13">
        <v>0</v>
      </c>
      <c r="J316" s="13">
        <v>0</v>
      </c>
      <c r="K316" s="13">
        <v>8355201</v>
      </c>
    </row>
    <row r="317" spans="1:11" outlineLevel="2" x14ac:dyDescent="0.3">
      <c r="A317" s="6" t="s">
        <v>77</v>
      </c>
      <c r="B317" s="7" t="s">
        <v>325</v>
      </c>
      <c r="C317" s="8" t="s">
        <v>326</v>
      </c>
      <c r="D317" s="6">
        <v>166</v>
      </c>
      <c r="E317" s="9">
        <v>659009</v>
      </c>
      <c r="F317" s="9">
        <v>215541</v>
      </c>
      <c r="G317" s="9">
        <v>443468</v>
      </c>
      <c r="H317" s="9">
        <v>0</v>
      </c>
      <c r="I317" s="9">
        <v>0</v>
      </c>
      <c r="J317" s="9">
        <v>0</v>
      </c>
      <c r="K317" s="9">
        <v>443468</v>
      </c>
    </row>
    <row r="318" spans="1:11" outlineLevel="2" x14ac:dyDescent="0.3">
      <c r="A318" s="6" t="s">
        <v>77</v>
      </c>
      <c r="B318" s="7" t="s">
        <v>436</v>
      </c>
      <c r="C318" s="8" t="s">
        <v>437</v>
      </c>
      <c r="D318" s="6">
        <v>268</v>
      </c>
      <c r="E318" s="9">
        <v>549337</v>
      </c>
      <c r="F318" s="9">
        <v>74880</v>
      </c>
      <c r="G318" s="9">
        <v>474457</v>
      </c>
      <c r="H318" s="9">
        <v>0</v>
      </c>
      <c r="I318" s="9">
        <v>0</v>
      </c>
      <c r="J318" s="9">
        <v>0</v>
      </c>
      <c r="K318" s="9">
        <v>474457</v>
      </c>
    </row>
    <row r="319" spans="1:11" outlineLevel="2" x14ac:dyDescent="0.3">
      <c r="A319" s="6" t="s">
        <v>77</v>
      </c>
      <c r="B319" s="7" t="s">
        <v>327</v>
      </c>
      <c r="C319" s="8" t="s">
        <v>328</v>
      </c>
      <c r="D319" s="6">
        <v>32</v>
      </c>
      <c r="E319" s="9">
        <v>266637</v>
      </c>
      <c r="F319" s="9">
        <v>137331</v>
      </c>
      <c r="G319" s="9">
        <v>129306</v>
      </c>
      <c r="H319" s="9">
        <v>0</v>
      </c>
      <c r="I319" s="9">
        <v>0</v>
      </c>
      <c r="J319" s="9">
        <v>0</v>
      </c>
      <c r="K319" s="9">
        <v>129306</v>
      </c>
    </row>
    <row r="320" spans="1:11" outlineLevel="1" x14ac:dyDescent="0.3">
      <c r="A320" s="6" t="s">
        <v>77</v>
      </c>
      <c r="B320" s="7" t="s">
        <v>409</v>
      </c>
      <c r="C320" s="8" t="s">
        <v>404</v>
      </c>
      <c r="D320" s="6">
        <v>368</v>
      </c>
      <c r="E320" s="9">
        <v>237345</v>
      </c>
      <c r="F320" s="9">
        <v>139031</v>
      </c>
      <c r="G320" s="9">
        <v>98314</v>
      </c>
      <c r="H320" s="9">
        <v>0</v>
      </c>
      <c r="I320" s="9">
        <v>0</v>
      </c>
      <c r="J320" s="9">
        <v>0</v>
      </c>
      <c r="K320" s="9">
        <v>98314</v>
      </c>
    </row>
    <row r="321" spans="1:11" outlineLevel="2" x14ac:dyDescent="0.3">
      <c r="A321" s="6" t="s">
        <v>77</v>
      </c>
      <c r="B321" s="7" t="s">
        <v>405</v>
      </c>
      <c r="C321" s="8" t="s">
        <v>406</v>
      </c>
      <c r="D321" s="6">
        <v>357</v>
      </c>
      <c r="E321" s="9">
        <v>1199049</v>
      </c>
      <c r="F321" s="9">
        <v>971288</v>
      </c>
      <c r="G321" s="9">
        <v>227761</v>
      </c>
      <c r="H321" s="9">
        <v>0</v>
      </c>
      <c r="I321" s="9">
        <v>0</v>
      </c>
      <c r="J321" s="9">
        <v>0</v>
      </c>
      <c r="K321" s="9">
        <v>227761</v>
      </c>
    </row>
    <row r="322" spans="1:11" outlineLevel="2" x14ac:dyDescent="0.3">
      <c r="A322" s="6" t="s">
        <v>77</v>
      </c>
      <c r="B322" s="7" t="s">
        <v>438</v>
      </c>
      <c r="C322" s="8" t="s">
        <v>439</v>
      </c>
      <c r="D322" s="6">
        <v>148</v>
      </c>
      <c r="E322" s="9">
        <v>5963</v>
      </c>
      <c r="F322" s="9">
        <v>2158</v>
      </c>
      <c r="G322" s="9">
        <v>3805</v>
      </c>
      <c r="H322" s="9">
        <v>0</v>
      </c>
      <c r="I322" s="9">
        <v>0</v>
      </c>
      <c r="J322" s="9">
        <v>0</v>
      </c>
      <c r="K322" s="9">
        <v>3805</v>
      </c>
    </row>
    <row r="323" spans="1:11" outlineLevel="2" x14ac:dyDescent="0.3">
      <c r="A323" s="6" t="s">
        <v>77</v>
      </c>
      <c r="B323" s="7" t="s">
        <v>329</v>
      </c>
      <c r="C323" s="8" t="s">
        <v>330</v>
      </c>
      <c r="D323" s="6">
        <v>153</v>
      </c>
      <c r="E323" s="9">
        <v>140532</v>
      </c>
      <c r="F323" s="9">
        <v>62155</v>
      </c>
      <c r="G323" s="9">
        <v>78377</v>
      </c>
      <c r="H323" s="9">
        <v>0</v>
      </c>
      <c r="I323" s="9">
        <v>0</v>
      </c>
      <c r="J323" s="9">
        <v>0</v>
      </c>
      <c r="K323" s="9">
        <v>78377</v>
      </c>
    </row>
    <row r="324" spans="1:11" outlineLevel="2" x14ac:dyDescent="0.3">
      <c r="A324" s="6" t="s">
        <v>77</v>
      </c>
      <c r="B324" s="7" t="s">
        <v>415</v>
      </c>
      <c r="C324" s="8" t="s">
        <v>416</v>
      </c>
      <c r="D324" s="6">
        <v>155</v>
      </c>
      <c r="E324" s="9">
        <v>247195</v>
      </c>
      <c r="F324" s="9">
        <v>2026</v>
      </c>
      <c r="G324" s="9">
        <v>245169</v>
      </c>
      <c r="H324" s="9">
        <v>0</v>
      </c>
      <c r="I324" s="9">
        <v>0</v>
      </c>
      <c r="J324" s="9">
        <v>0</v>
      </c>
      <c r="K324" s="9">
        <v>245169</v>
      </c>
    </row>
    <row r="325" spans="1:11" outlineLevel="2" x14ac:dyDescent="0.3">
      <c r="A325" s="6" t="s">
        <v>77</v>
      </c>
      <c r="B325" s="7" t="s">
        <v>331</v>
      </c>
      <c r="C325" s="8" t="s">
        <v>324</v>
      </c>
      <c r="D325" s="6">
        <v>48</v>
      </c>
      <c r="E325" s="9">
        <v>1841459</v>
      </c>
      <c r="F325" s="9">
        <v>1214783</v>
      </c>
      <c r="G325" s="9">
        <v>626676</v>
      </c>
      <c r="H325" s="9">
        <v>0</v>
      </c>
      <c r="I325" s="9">
        <v>0</v>
      </c>
      <c r="J325" s="9">
        <v>0</v>
      </c>
      <c r="K325" s="9">
        <v>626676</v>
      </c>
    </row>
    <row r="326" spans="1:11" outlineLevel="2" x14ac:dyDescent="0.3">
      <c r="A326" s="6" t="s">
        <v>77</v>
      </c>
      <c r="B326" s="7" t="s">
        <v>410</v>
      </c>
      <c r="C326" s="8" t="s">
        <v>408</v>
      </c>
      <c r="D326" s="6">
        <v>350</v>
      </c>
      <c r="E326" s="9">
        <v>139137</v>
      </c>
      <c r="F326" s="9">
        <v>54044</v>
      </c>
      <c r="G326" s="9">
        <v>85093</v>
      </c>
      <c r="H326" s="9">
        <v>0</v>
      </c>
      <c r="I326" s="9">
        <v>0</v>
      </c>
      <c r="J326" s="9">
        <v>0</v>
      </c>
      <c r="K326" s="9">
        <v>85093</v>
      </c>
    </row>
    <row r="327" spans="1:11" outlineLevel="2" x14ac:dyDescent="0.3">
      <c r="A327" s="6" t="s">
        <v>77</v>
      </c>
      <c r="B327" s="7" t="s">
        <v>417</v>
      </c>
      <c r="C327" s="8" t="s">
        <v>418</v>
      </c>
      <c r="D327" s="6">
        <v>173</v>
      </c>
      <c r="E327" s="9">
        <v>76582</v>
      </c>
      <c r="F327" s="9">
        <v>41508</v>
      </c>
      <c r="G327" s="9">
        <v>35074</v>
      </c>
      <c r="H327" s="9">
        <v>0</v>
      </c>
      <c r="I327" s="9">
        <v>0</v>
      </c>
      <c r="J327" s="9">
        <v>0</v>
      </c>
      <c r="K327" s="9">
        <v>35074</v>
      </c>
    </row>
    <row r="328" spans="1:11" ht="15.75" customHeight="1" outlineLevel="2" x14ac:dyDescent="0.3">
      <c r="A328" s="6" t="s">
        <v>77</v>
      </c>
      <c r="B328" s="7" t="s">
        <v>430</v>
      </c>
      <c r="C328" s="8" t="s">
        <v>424</v>
      </c>
      <c r="D328" s="6">
        <v>261</v>
      </c>
      <c r="E328" s="9">
        <v>43542</v>
      </c>
      <c r="F328" s="9">
        <v>22564</v>
      </c>
      <c r="G328" s="9">
        <v>20978</v>
      </c>
      <c r="H328" s="9">
        <v>0</v>
      </c>
      <c r="I328" s="9">
        <v>0</v>
      </c>
      <c r="J328" s="9">
        <v>0</v>
      </c>
      <c r="K328" s="9">
        <v>20978</v>
      </c>
    </row>
    <row r="329" spans="1:11" outlineLevel="2" x14ac:dyDescent="0.3">
      <c r="A329" s="6" t="s">
        <v>77</v>
      </c>
      <c r="B329" s="7" t="s">
        <v>431</v>
      </c>
      <c r="C329" s="8" t="s">
        <v>337</v>
      </c>
      <c r="D329" s="6">
        <v>244</v>
      </c>
      <c r="E329" s="9">
        <v>132122</v>
      </c>
      <c r="F329" s="9">
        <v>74816</v>
      </c>
      <c r="G329" s="9">
        <v>57306</v>
      </c>
      <c r="H329" s="9">
        <v>0</v>
      </c>
      <c r="I329" s="9">
        <v>0</v>
      </c>
      <c r="J329" s="9">
        <v>0</v>
      </c>
      <c r="K329" s="9">
        <v>57306</v>
      </c>
    </row>
    <row r="330" spans="1:11" outlineLevel="2" x14ac:dyDescent="0.3">
      <c r="A330" s="6" t="s">
        <v>77</v>
      </c>
      <c r="B330" s="7" t="s">
        <v>440</v>
      </c>
      <c r="C330" s="8" t="s">
        <v>324</v>
      </c>
      <c r="D330" s="6">
        <v>280</v>
      </c>
      <c r="E330" s="9">
        <v>5931</v>
      </c>
      <c r="F330" s="9">
        <v>1000</v>
      </c>
      <c r="G330" s="9">
        <v>4931</v>
      </c>
      <c r="H330" s="9">
        <v>0</v>
      </c>
      <c r="I330" s="9">
        <v>0</v>
      </c>
      <c r="J330" s="9">
        <v>0</v>
      </c>
      <c r="K330" s="9">
        <v>4931</v>
      </c>
    </row>
    <row r="331" spans="1:11" outlineLevel="2" x14ac:dyDescent="0.3">
      <c r="A331" s="6" t="s">
        <v>77</v>
      </c>
      <c r="B331" s="7" t="s">
        <v>450</v>
      </c>
      <c r="C331" s="8" t="s">
        <v>451</v>
      </c>
      <c r="D331" s="6">
        <v>362</v>
      </c>
      <c r="E331" s="9">
        <v>55547</v>
      </c>
      <c r="F331" s="9">
        <v>49268</v>
      </c>
      <c r="G331" s="9">
        <v>6279</v>
      </c>
      <c r="H331" s="9">
        <v>0</v>
      </c>
      <c r="I331" s="9">
        <v>0</v>
      </c>
      <c r="J331" s="9">
        <v>0</v>
      </c>
      <c r="K331" s="9">
        <v>6279</v>
      </c>
    </row>
    <row r="332" spans="1:11" outlineLevel="2" x14ac:dyDescent="0.3">
      <c r="A332" s="6" t="s">
        <v>77</v>
      </c>
      <c r="B332" s="7" t="s">
        <v>391</v>
      </c>
      <c r="C332" s="8" t="s">
        <v>392</v>
      </c>
      <c r="D332" s="6">
        <v>171</v>
      </c>
      <c r="E332" s="9">
        <v>159068</v>
      </c>
      <c r="F332" s="9">
        <v>55602</v>
      </c>
      <c r="G332" s="9">
        <v>103466</v>
      </c>
      <c r="H332" s="9">
        <v>0</v>
      </c>
      <c r="I332" s="9">
        <v>0</v>
      </c>
      <c r="J332" s="9">
        <v>0</v>
      </c>
      <c r="K332" s="9">
        <v>103466</v>
      </c>
    </row>
    <row r="333" spans="1:11" outlineLevel="2" x14ac:dyDescent="0.3">
      <c r="A333" s="6" t="s">
        <v>77</v>
      </c>
      <c r="B333" s="7" t="s">
        <v>425</v>
      </c>
      <c r="C333" s="8" t="s">
        <v>337</v>
      </c>
      <c r="D333" s="6">
        <v>258</v>
      </c>
      <c r="E333" s="9">
        <v>478898</v>
      </c>
      <c r="F333" s="9">
        <v>117893</v>
      </c>
      <c r="G333" s="9">
        <v>361005</v>
      </c>
      <c r="H333" s="9">
        <v>0</v>
      </c>
      <c r="I333" s="9">
        <v>0</v>
      </c>
      <c r="J333" s="9">
        <v>0</v>
      </c>
      <c r="K333" s="9">
        <v>361005</v>
      </c>
    </row>
    <row r="334" spans="1:11" outlineLevel="2" x14ac:dyDescent="0.3">
      <c r="A334" s="6" t="s">
        <v>77</v>
      </c>
      <c r="B334" s="7" t="s">
        <v>441</v>
      </c>
      <c r="C334" s="8" t="s">
        <v>442</v>
      </c>
      <c r="D334" s="6">
        <v>228</v>
      </c>
      <c r="E334" s="9">
        <v>51918</v>
      </c>
      <c r="F334" s="9">
        <v>1000</v>
      </c>
      <c r="G334" s="9">
        <v>50918</v>
      </c>
      <c r="H334" s="9">
        <v>0</v>
      </c>
      <c r="I334" s="9">
        <v>0</v>
      </c>
      <c r="J334" s="9">
        <v>0</v>
      </c>
      <c r="K334" s="9">
        <v>50918</v>
      </c>
    </row>
    <row r="335" spans="1:11" outlineLevel="2" x14ac:dyDescent="0.3">
      <c r="A335" s="6" t="s">
        <v>77</v>
      </c>
      <c r="B335" s="7" t="s">
        <v>443</v>
      </c>
      <c r="C335" s="8" t="s">
        <v>444</v>
      </c>
      <c r="D335" s="6">
        <v>308</v>
      </c>
      <c r="E335" s="9">
        <v>1359</v>
      </c>
      <c r="F335" s="9">
        <v>1000</v>
      </c>
      <c r="G335" s="9">
        <v>359</v>
      </c>
      <c r="H335" s="9">
        <v>0</v>
      </c>
      <c r="I335" s="9">
        <v>0</v>
      </c>
      <c r="J335" s="9">
        <v>0</v>
      </c>
      <c r="K335" s="9">
        <v>359</v>
      </c>
    </row>
    <row r="336" spans="1:11" outlineLevel="2" x14ac:dyDescent="0.3">
      <c r="A336" s="6" t="s">
        <v>77</v>
      </c>
      <c r="B336" s="7" t="s">
        <v>338</v>
      </c>
      <c r="C336" s="8" t="s">
        <v>324</v>
      </c>
      <c r="D336" s="6">
        <v>260</v>
      </c>
      <c r="E336" s="9">
        <v>1213813</v>
      </c>
      <c r="F336" s="9">
        <v>664042</v>
      </c>
      <c r="G336" s="9">
        <v>549771</v>
      </c>
      <c r="H336" s="9">
        <v>0</v>
      </c>
      <c r="I336" s="9">
        <v>0</v>
      </c>
      <c r="J336" s="9">
        <v>0</v>
      </c>
      <c r="K336" s="9">
        <v>549771</v>
      </c>
    </row>
    <row r="337" spans="1:11" outlineLevel="2" x14ac:dyDescent="0.3">
      <c r="A337" s="6" t="s">
        <v>77</v>
      </c>
      <c r="B337" s="7" t="s">
        <v>432</v>
      </c>
      <c r="C337" s="8" t="s">
        <v>394</v>
      </c>
      <c r="D337" s="6">
        <v>346</v>
      </c>
      <c r="E337" s="9">
        <v>55556</v>
      </c>
      <c r="F337" s="9">
        <v>27581</v>
      </c>
      <c r="G337" s="9">
        <v>27975</v>
      </c>
      <c r="H337" s="9">
        <v>0</v>
      </c>
      <c r="I337" s="9">
        <v>0</v>
      </c>
      <c r="J337" s="9">
        <v>0</v>
      </c>
      <c r="K337" s="9">
        <v>27975</v>
      </c>
    </row>
    <row r="338" spans="1:11" ht="15.75" customHeight="1" outlineLevel="2" x14ac:dyDescent="0.3">
      <c r="A338" s="6" t="s">
        <v>77</v>
      </c>
      <c r="B338" s="7" t="s">
        <v>395</v>
      </c>
      <c r="C338" s="8" t="s">
        <v>396</v>
      </c>
      <c r="D338" s="6">
        <v>351</v>
      </c>
      <c r="E338" s="13">
        <v>141465</v>
      </c>
      <c r="F338" s="13">
        <v>72454</v>
      </c>
      <c r="G338" s="13">
        <v>69011</v>
      </c>
      <c r="H338" s="13">
        <v>0</v>
      </c>
      <c r="I338" s="13">
        <v>0</v>
      </c>
      <c r="J338" s="13">
        <v>0</v>
      </c>
      <c r="K338" s="13">
        <v>69011</v>
      </c>
    </row>
    <row r="339" spans="1:11" outlineLevel="2" x14ac:dyDescent="0.3">
      <c r="A339" s="10" t="s">
        <v>78</v>
      </c>
      <c r="B339" s="10"/>
      <c r="C339" s="10"/>
      <c r="D339" s="10"/>
      <c r="E339" s="12">
        <f t="shared" ref="E339:K339" si="10">SUBTOTAL(9,E297:E338)</f>
        <v>90102832</v>
      </c>
      <c r="F339" s="12">
        <f t="shared" si="10"/>
        <v>75208470</v>
      </c>
      <c r="G339" s="12">
        <f t="shared" si="10"/>
        <v>14894362</v>
      </c>
      <c r="H339" s="12">
        <f t="shared" si="10"/>
        <v>0</v>
      </c>
      <c r="I339" s="12">
        <f t="shared" si="10"/>
        <v>0</v>
      </c>
      <c r="J339" s="12">
        <f t="shared" si="10"/>
        <v>0</v>
      </c>
      <c r="K339" s="12">
        <f t="shared" si="10"/>
        <v>14894362</v>
      </c>
    </row>
    <row r="340" spans="1:11" outlineLevel="2" x14ac:dyDescent="0.3">
      <c r="A340" s="6" t="s">
        <v>79</v>
      </c>
      <c r="B340" s="7" t="s">
        <v>426</v>
      </c>
      <c r="C340" s="8" t="s">
        <v>427</v>
      </c>
      <c r="D340" s="6">
        <v>305</v>
      </c>
      <c r="E340" s="9">
        <v>74278</v>
      </c>
      <c r="F340" s="9">
        <v>21976</v>
      </c>
      <c r="G340" s="9">
        <v>52302</v>
      </c>
      <c r="H340" s="9">
        <v>0</v>
      </c>
      <c r="I340" s="9">
        <v>0</v>
      </c>
      <c r="J340" s="9">
        <v>0</v>
      </c>
      <c r="K340" s="9">
        <v>52302</v>
      </c>
    </row>
    <row r="341" spans="1:11" outlineLevel="2" x14ac:dyDescent="0.3">
      <c r="A341" s="6" t="s">
        <v>79</v>
      </c>
      <c r="B341" s="7" t="s">
        <v>307</v>
      </c>
      <c r="C341" s="8" t="s">
        <v>308</v>
      </c>
      <c r="D341" s="6">
        <v>250</v>
      </c>
      <c r="E341" s="9">
        <v>140238</v>
      </c>
      <c r="F341" s="9">
        <v>56175</v>
      </c>
      <c r="G341" s="9">
        <v>84063</v>
      </c>
      <c r="H341" s="9">
        <v>0</v>
      </c>
      <c r="I341" s="9">
        <v>0</v>
      </c>
      <c r="J341" s="9">
        <v>0</v>
      </c>
      <c r="K341" s="9">
        <v>84063</v>
      </c>
    </row>
    <row r="342" spans="1:11" outlineLevel="2" x14ac:dyDescent="0.3">
      <c r="A342" s="6" t="s">
        <v>79</v>
      </c>
      <c r="B342" s="7" t="s">
        <v>452</v>
      </c>
      <c r="C342" s="8" t="s">
        <v>453</v>
      </c>
      <c r="D342" s="6">
        <v>349</v>
      </c>
      <c r="E342" s="9">
        <v>567515</v>
      </c>
      <c r="F342" s="9">
        <v>339292</v>
      </c>
      <c r="G342" s="9">
        <v>228223</v>
      </c>
      <c r="H342" s="9">
        <v>0</v>
      </c>
      <c r="I342" s="9">
        <v>0</v>
      </c>
      <c r="J342" s="9">
        <v>0</v>
      </c>
      <c r="K342" s="9">
        <v>228223</v>
      </c>
    </row>
    <row r="343" spans="1:11" outlineLevel="2" x14ac:dyDescent="0.3">
      <c r="A343" s="6" t="s">
        <v>79</v>
      </c>
      <c r="B343" s="7" t="s">
        <v>445</v>
      </c>
      <c r="C343" s="8" t="s">
        <v>92</v>
      </c>
      <c r="D343" s="6">
        <v>354</v>
      </c>
      <c r="E343" s="9">
        <v>138826</v>
      </c>
      <c r="F343" s="9">
        <v>96195</v>
      </c>
      <c r="G343" s="9">
        <v>42631</v>
      </c>
      <c r="H343" s="9">
        <v>0</v>
      </c>
      <c r="I343" s="9">
        <v>0</v>
      </c>
      <c r="J343" s="9">
        <v>0</v>
      </c>
      <c r="K343" s="9">
        <v>42631</v>
      </c>
    </row>
    <row r="344" spans="1:11" outlineLevel="2" x14ac:dyDescent="0.3">
      <c r="A344" s="6" t="s">
        <v>79</v>
      </c>
      <c r="B344" s="7" t="s">
        <v>446</v>
      </c>
      <c r="C344" s="8" t="s">
        <v>447</v>
      </c>
      <c r="D344" s="6">
        <v>286</v>
      </c>
      <c r="E344" s="9">
        <v>3927</v>
      </c>
      <c r="F344" s="9">
        <v>2888</v>
      </c>
      <c r="G344" s="9">
        <v>1039</v>
      </c>
      <c r="H344" s="9">
        <v>0</v>
      </c>
      <c r="I344" s="9">
        <v>0</v>
      </c>
      <c r="J344" s="9">
        <v>0</v>
      </c>
      <c r="K344" s="9">
        <v>1039</v>
      </c>
    </row>
    <row r="345" spans="1:11" outlineLevel="2" x14ac:dyDescent="0.3">
      <c r="A345" s="6" t="s">
        <v>79</v>
      </c>
      <c r="B345" s="7" t="s">
        <v>311</v>
      </c>
      <c r="C345" s="8" t="s">
        <v>312</v>
      </c>
      <c r="D345" s="6">
        <v>172</v>
      </c>
      <c r="E345" s="9">
        <v>112635</v>
      </c>
      <c r="F345" s="9">
        <v>61328</v>
      </c>
      <c r="G345" s="9">
        <v>51307</v>
      </c>
      <c r="H345" s="9">
        <v>0</v>
      </c>
      <c r="I345" s="9">
        <v>0</v>
      </c>
      <c r="J345" s="9">
        <v>0</v>
      </c>
      <c r="K345" s="9">
        <v>51307</v>
      </c>
    </row>
    <row r="346" spans="1:11" outlineLevel="2" x14ac:dyDescent="0.3">
      <c r="A346" s="6" t="s">
        <v>79</v>
      </c>
      <c r="B346" s="7" t="s">
        <v>421</v>
      </c>
      <c r="C346" s="8" t="s">
        <v>422</v>
      </c>
      <c r="D346" s="6">
        <v>278</v>
      </c>
      <c r="E346" s="9">
        <v>125147</v>
      </c>
      <c r="F346" s="9">
        <v>88618</v>
      </c>
      <c r="G346" s="9">
        <v>36529</v>
      </c>
      <c r="H346" s="9">
        <v>0</v>
      </c>
      <c r="I346" s="9">
        <v>0</v>
      </c>
      <c r="J346" s="9">
        <v>0</v>
      </c>
      <c r="K346" s="9">
        <v>36529</v>
      </c>
    </row>
    <row r="347" spans="1:11" outlineLevel="2" x14ac:dyDescent="0.3">
      <c r="A347" s="6" t="s">
        <v>79</v>
      </c>
      <c r="B347" s="7" t="s">
        <v>448</v>
      </c>
      <c r="C347" s="8" t="s">
        <v>449</v>
      </c>
      <c r="D347" s="6">
        <v>337</v>
      </c>
      <c r="E347" s="9">
        <v>25128</v>
      </c>
      <c r="F347" s="9">
        <v>9606</v>
      </c>
      <c r="G347" s="9">
        <v>15522</v>
      </c>
      <c r="H347" s="9">
        <v>0</v>
      </c>
      <c r="I347" s="9">
        <v>0</v>
      </c>
      <c r="J347" s="9">
        <v>0</v>
      </c>
      <c r="K347" s="9">
        <v>15522</v>
      </c>
    </row>
    <row r="348" spans="1:11" outlineLevel="2" x14ac:dyDescent="0.3">
      <c r="A348" s="6" t="s">
        <v>79</v>
      </c>
      <c r="B348" s="7" t="s">
        <v>433</v>
      </c>
      <c r="C348" s="8" t="s">
        <v>434</v>
      </c>
      <c r="D348" s="6">
        <v>309</v>
      </c>
      <c r="E348" s="9">
        <v>1813</v>
      </c>
      <c r="F348" s="9">
        <v>1000</v>
      </c>
      <c r="G348" s="9">
        <v>813</v>
      </c>
      <c r="H348" s="9">
        <v>0</v>
      </c>
      <c r="I348" s="9">
        <v>0</v>
      </c>
      <c r="J348" s="9">
        <v>0</v>
      </c>
      <c r="K348" s="9">
        <v>813</v>
      </c>
    </row>
    <row r="349" spans="1:11" outlineLevel="2" x14ac:dyDescent="0.3">
      <c r="A349" s="6" t="s">
        <v>79</v>
      </c>
      <c r="B349" s="7" t="s">
        <v>428</v>
      </c>
      <c r="C349" s="8" t="s">
        <v>318</v>
      </c>
      <c r="D349" s="6">
        <v>11</v>
      </c>
      <c r="E349" s="9">
        <v>3492266</v>
      </c>
      <c r="F349" s="9">
        <v>2246286</v>
      </c>
      <c r="G349" s="9">
        <v>1245980</v>
      </c>
      <c r="H349" s="9">
        <v>0</v>
      </c>
      <c r="I349" s="9">
        <v>0</v>
      </c>
      <c r="J349" s="9">
        <v>0</v>
      </c>
      <c r="K349" s="9">
        <v>1245980</v>
      </c>
    </row>
    <row r="350" spans="1:11" outlineLevel="2" x14ac:dyDescent="0.3">
      <c r="A350" s="6" t="s">
        <v>79</v>
      </c>
      <c r="B350" s="7" t="s">
        <v>319</v>
      </c>
      <c r="C350" s="8" t="s">
        <v>320</v>
      </c>
      <c r="D350" s="6">
        <v>313</v>
      </c>
      <c r="E350" s="9">
        <v>632114</v>
      </c>
      <c r="F350" s="9">
        <v>302976</v>
      </c>
      <c r="G350" s="9">
        <v>329138</v>
      </c>
      <c r="H350" s="9">
        <v>0</v>
      </c>
      <c r="I350" s="9">
        <v>0</v>
      </c>
      <c r="J350" s="9">
        <v>0</v>
      </c>
      <c r="K350" s="9">
        <v>329138</v>
      </c>
    </row>
    <row r="351" spans="1:11" outlineLevel="2" x14ac:dyDescent="0.3">
      <c r="A351" s="6" t="s">
        <v>79</v>
      </c>
      <c r="B351" s="7" t="s">
        <v>313</v>
      </c>
      <c r="C351" s="8" t="s">
        <v>314</v>
      </c>
      <c r="D351" s="6">
        <v>330</v>
      </c>
      <c r="E351" s="9">
        <v>791895</v>
      </c>
      <c r="F351" s="9">
        <v>385103</v>
      </c>
      <c r="G351" s="9">
        <v>406792</v>
      </c>
      <c r="H351" s="9">
        <v>0</v>
      </c>
      <c r="I351" s="9">
        <v>0</v>
      </c>
      <c r="J351" s="9">
        <v>0</v>
      </c>
      <c r="K351" s="9">
        <v>406792</v>
      </c>
    </row>
    <row r="352" spans="1:11" ht="15.75" customHeight="1" outlineLevel="2" x14ac:dyDescent="0.3">
      <c r="A352" s="6" t="s">
        <v>79</v>
      </c>
      <c r="B352" s="7" t="s">
        <v>429</v>
      </c>
      <c r="C352" s="8" t="s">
        <v>310</v>
      </c>
      <c r="D352" s="6">
        <v>272</v>
      </c>
      <c r="E352" s="9">
        <v>994982</v>
      </c>
      <c r="F352" s="9">
        <v>714840</v>
      </c>
      <c r="G352" s="9">
        <v>280142</v>
      </c>
      <c r="H352" s="9">
        <v>0</v>
      </c>
      <c r="I352" s="9">
        <v>0</v>
      </c>
      <c r="J352" s="9">
        <v>0</v>
      </c>
      <c r="K352" s="9">
        <v>280142</v>
      </c>
    </row>
    <row r="353" spans="1:11" ht="30.6" outlineLevel="2" x14ac:dyDescent="0.3">
      <c r="A353" s="6" t="s">
        <v>79</v>
      </c>
      <c r="B353" s="152" t="s">
        <v>399</v>
      </c>
      <c r="C353" s="8" t="s">
        <v>400</v>
      </c>
      <c r="D353" s="6">
        <v>276</v>
      </c>
      <c r="E353" s="9">
        <v>107115</v>
      </c>
      <c r="F353" s="9">
        <v>46927</v>
      </c>
      <c r="G353" s="9">
        <v>60188</v>
      </c>
      <c r="H353" s="9">
        <v>0</v>
      </c>
      <c r="I353" s="9">
        <v>0</v>
      </c>
      <c r="J353" s="9">
        <v>0</v>
      </c>
      <c r="K353" s="9">
        <v>60188</v>
      </c>
    </row>
    <row r="354" spans="1:11" ht="48" customHeight="1" outlineLevel="2" x14ac:dyDescent="0.3">
      <c r="A354" s="6" t="s">
        <v>79</v>
      </c>
      <c r="B354" s="152" t="s">
        <v>401</v>
      </c>
      <c r="C354" s="8" t="s">
        <v>402</v>
      </c>
      <c r="D354" s="6">
        <v>292</v>
      </c>
      <c r="E354" s="9">
        <v>1233342</v>
      </c>
      <c r="F354" s="9">
        <v>557867</v>
      </c>
      <c r="G354" s="9">
        <v>675475</v>
      </c>
      <c r="H354" s="9">
        <v>0</v>
      </c>
      <c r="I354" s="9">
        <v>0</v>
      </c>
      <c r="J354" s="9">
        <v>0</v>
      </c>
      <c r="K354" s="9">
        <v>675475</v>
      </c>
    </row>
    <row r="355" spans="1:11" outlineLevel="2" x14ac:dyDescent="0.3">
      <c r="A355" s="6" t="s">
        <v>79</v>
      </c>
      <c r="B355" s="7" t="s">
        <v>315</v>
      </c>
      <c r="C355" s="8" t="s">
        <v>316</v>
      </c>
      <c r="D355" s="6">
        <v>209</v>
      </c>
      <c r="E355" s="9">
        <v>169611</v>
      </c>
      <c r="F355" s="9">
        <v>1000</v>
      </c>
      <c r="G355" s="9">
        <v>168611</v>
      </c>
      <c r="H355" s="9">
        <v>0</v>
      </c>
      <c r="I355" s="9">
        <v>0</v>
      </c>
      <c r="J355" s="9">
        <v>0</v>
      </c>
      <c r="K355" s="9">
        <v>168611</v>
      </c>
    </row>
    <row r="356" spans="1:11" outlineLevel="2" x14ac:dyDescent="0.3">
      <c r="A356" s="6" t="s">
        <v>79</v>
      </c>
      <c r="B356" s="7" t="s">
        <v>389</v>
      </c>
      <c r="C356" s="8" t="s">
        <v>390</v>
      </c>
      <c r="D356" s="6">
        <v>183</v>
      </c>
      <c r="E356" s="9">
        <v>85755</v>
      </c>
      <c r="F356" s="9">
        <v>48045</v>
      </c>
      <c r="G356" s="9">
        <v>37710</v>
      </c>
      <c r="H356" s="9">
        <v>0</v>
      </c>
      <c r="I356" s="9">
        <v>0</v>
      </c>
      <c r="J356" s="9">
        <v>0</v>
      </c>
      <c r="K356" s="9">
        <v>37710</v>
      </c>
    </row>
    <row r="357" spans="1:11" outlineLevel="2" x14ac:dyDescent="0.3">
      <c r="A357" s="6" t="s">
        <v>79</v>
      </c>
      <c r="B357" s="7" t="s">
        <v>413</v>
      </c>
      <c r="C357" s="8" t="s">
        <v>414</v>
      </c>
      <c r="D357" s="6">
        <v>251</v>
      </c>
      <c r="E357" s="9">
        <v>81057</v>
      </c>
      <c r="F357" s="9">
        <v>30477</v>
      </c>
      <c r="G357" s="9">
        <v>50580</v>
      </c>
      <c r="H357" s="9">
        <v>0</v>
      </c>
      <c r="I357" s="9">
        <v>0</v>
      </c>
      <c r="J357" s="9">
        <v>0</v>
      </c>
      <c r="K357" s="9">
        <v>50580</v>
      </c>
    </row>
    <row r="358" spans="1:11" outlineLevel="2" x14ac:dyDescent="0.3">
      <c r="A358" s="6" t="s">
        <v>79</v>
      </c>
      <c r="B358" s="7" t="s">
        <v>435</v>
      </c>
      <c r="C358" s="8" t="s">
        <v>314</v>
      </c>
      <c r="D358" s="6">
        <v>91</v>
      </c>
      <c r="E358" s="9">
        <v>2506</v>
      </c>
      <c r="F358" s="9">
        <v>2074</v>
      </c>
      <c r="G358" s="9">
        <v>432</v>
      </c>
      <c r="H358" s="9">
        <v>0</v>
      </c>
      <c r="I358" s="9">
        <v>0</v>
      </c>
      <c r="J358" s="9">
        <v>0</v>
      </c>
      <c r="K358" s="9">
        <v>432</v>
      </c>
    </row>
    <row r="359" spans="1:11" outlineLevel="2" x14ac:dyDescent="0.3">
      <c r="A359" s="6" t="s">
        <v>79</v>
      </c>
      <c r="B359" s="7" t="s">
        <v>321</v>
      </c>
      <c r="C359" s="8" t="s">
        <v>322</v>
      </c>
      <c r="D359" s="6">
        <v>192</v>
      </c>
      <c r="E359" s="9">
        <v>81021</v>
      </c>
      <c r="F359" s="9">
        <v>44621</v>
      </c>
      <c r="G359" s="9">
        <v>36400</v>
      </c>
      <c r="H359" s="9">
        <v>0</v>
      </c>
      <c r="I359" s="9">
        <v>0</v>
      </c>
      <c r="J359" s="9">
        <v>0</v>
      </c>
      <c r="K359" s="9">
        <v>36400</v>
      </c>
    </row>
    <row r="360" spans="1:11" outlineLevel="2" x14ac:dyDescent="0.3">
      <c r="A360" s="6" t="s">
        <v>79</v>
      </c>
      <c r="B360" s="7" t="s">
        <v>323</v>
      </c>
      <c r="C360" s="8" t="s">
        <v>324</v>
      </c>
      <c r="D360" s="6">
        <v>297</v>
      </c>
      <c r="E360" s="9">
        <v>148499806</v>
      </c>
      <c r="F360" s="9">
        <v>107778755</v>
      </c>
      <c r="G360" s="9">
        <v>40721051</v>
      </c>
      <c r="H360" s="9">
        <v>0</v>
      </c>
      <c r="I360" s="9">
        <v>0</v>
      </c>
      <c r="J360" s="9">
        <v>0</v>
      </c>
      <c r="K360" s="9">
        <v>40721051</v>
      </c>
    </row>
    <row r="361" spans="1:11" outlineLevel="2" x14ac:dyDescent="0.3">
      <c r="A361" s="6" t="s">
        <v>79</v>
      </c>
      <c r="B361" s="7" t="s">
        <v>325</v>
      </c>
      <c r="C361" s="8" t="s">
        <v>326</v>
      </c>
      <c r="D361" s="6">
        <v>166</v>
      </c>
      <c r="E361" s="9">
        <v>1467642</v>
      </c>
      <c r="F361" s="9">
        <v>867256</v>
      </c>
      <c r="G361" s="9">
        <v>600386</v>
      </c>
      <c r="H361" s="9">
        <v>0</v>
      </c>
      <c r="I361" s="9">
        <v>0</v>
      </c>
      <c r="J361" s="9">
        <v>0</v>
      </c>
      <c r="K361" s="9">
        <v>600386</v>
      </c>
    </row>
    <row r="362" spans="1:11" outlineLevel="2" x14ac:dyDescent="0.3">
      <c r="A362" s="6" t="s">
        <v>79</v>
      </c>
      <c r="B362" s="7" t="s">
        <v>436</v>
      </c>
      <c r="C362" s="8" t="s">
        <v>437</v>
      </c>
      <c r="D362" s="6">
        <v>268</v>
      </c>
      <c r="E362" s="9">
        <v>1367206</v>
      </c>
      <c r="F362" s="9">
        <v>476655</v>
      </c>
      <c r="G362" s="9">
        <v>890551</v>
      </c>
      <c r="H362" s="9">
        <v>0</v>
      </c>
      <c r="I362" s="9">
        <v>0</v>
      </c>
      <c r="J362" s="9">
        <v>0</v>
      </c>
      <c r="K362" s="9">
        <v>890551</v>
      </c>
    </row>
    <row r="363" spans="1:11" outlineLevel="2" x14ac:dyDescent="0.3">
      <c r="A363" s="6" t="s">
        <v>79</v>
      </c>
      <c r="B363" s="7" t="s">
        <v>327</v>
      </c>
      <c r="C363" s="8" t="s">
        <v>328</v>
      </c>
      <c r="D363" s="6">
        <v>32</v>
      </c>
      <c r="E363" s="9">
        <v>752478</v>
      </c>
      <c r="F363" s="9">
        <v>594151</v>
      </c>
      <c r="G363" s="9">
        <v>158327</v>
      </c>
      <c r="H363" s="9">
        <v>0</v>
      </c>
      <c r="I363" s="9">
        <v>0</v>
      </c>
      <c r="J363" s="9">
        <v>0</v>
      </c>
      <c r="K363" s="9">
        <v>158327</v>
      </c>
    </row>
    <row r="364" spans="1:11" outlineLevel="2" x14ac:dyDescent="0.3">
      <c r="A364" s="6" t="s">
        <v>79</v>
      </c>
      <c r="B364" s="7" t="s">
        <v>454</v>
      </c>
      <c r="C364" s="8" t="s">
        <v>404</v>
      </c>
      <c r="D364" s="6">
        <v>230</v>
      </c>
      <c r="E364" s="9">
        <v>845230</v>
      </c>
      <c r="F364" s="9">
        <v>696961</v>
      </c>
      <c r="G364" s="9">
        <v>148269</v>
      </c>
      <c r="H364" s="9">
        <v>0</v>
      </c>
      <c r="I364" s="9">
        <v>0</v>
      </c>
      <c r="J364" s="9">
        <v>0</v>
      </c>
      <c r="K364" s="9">
        <v>148269</v>
      </c>
    </row>
    <row r="365" spans="1:11" outlineLevel="1" x14ac:dyDescent="0.3">
      <c r="A365" s="6" t="s">
        <v>79</v>
      </c>
      <c r="B365" s="7" t="s">
        <v>405</v>
      </c>
      <c r="C365" s="8" t="s">
        <v>406</v>
      </c>
      <c r="D365" s="6">
        <v>357</v>
      </c>
      <c r="E365" s="9">
        <v>1824109</v>
      </c>
      <c r="F365" s="9">
        <v>1568232</v>
      </c>
      <c r="G365" s="9">
        <v>255877</v>
      </c>
      <c r="H365" s="9">
        <v>0</v>
      </c>
      <c r="I365" s="9">
        <v>0</v>
      </c>
      <c r="J365" s="9">
        <v>0</v>
      </c>
      <c r="K365" s="9">
        <v>255877</v>
      </c>
    </row>
    <row r="366" spans="1:11" outlineLevel="2" x14ac:dyDescent="0.3">
      <c r="A366" s="6" t="s">
        <v>79</v>
      </c>
      <c r="B366" s="7" t="s">
        <v>438</v>
      </c>
      <c r="C366" s="8" t="s">
        <v>439</v>
      </c>
      <c r="D366" s="6">
        <v>148</v>
      </c>
      <c r="E366" s="9">
        <v>14148</v>
      </c>
      <c r="F366" s="9">
        <v>3224</v>
      </c>
      <c r="G366" s="9">
        <v>10924</v>
      </c>
      <c r="H366" s="9">
        <v>0</v>
      </c>
      <c r="I366" s="9">
        <v>0</v>
      </c>
      <c r="J366" s="9">
        <v>0</v>
      </c>
      <c r="K366" s="9">
        <v>10924</v>
      </c>
    </row>
    <row r="367" spans="1:11" outlineLevel="2" x14ac:dyDescent="0.3">
      <c r="A367" s="6" t="s">
        <v>79</v>
      </c>
      <c r="B367" s="7" t="s">
        <v>329</v>
      </c>
      <c r="C367" s="8" t="s">
        <v>330</v>
      </c>
      <c r="D367" s="6">
        <v>153</v>
      </c>
      <c r="E367" s="9">
        <v>655319</v>
      </c>
      <c r="F367" s="9">
        <v>407291</v>
      </c>
      <c r="G367" s="9">
        <v>248028</v>
      </c>
      <c r="H367" s="9">
        <v>0</v>
      </c>
      <c r="I367" s="9">
        <v>0</v>
      </c>
      <c r="J367" s="9">
        <v>0</v>
      </c>
      <c r="K367" s="9">
        <v>248028</v>
      </c>
    </row>
    <row r="368" spans="1:11" outlineLevel="2" x14ac:dyDescent="0.3">
      <c r="A368" s="6" t="s">
        <v>79</v>
      </c>
      <c r="B368" s="7" t="s">
        <v>415</v>
      </c>
      <c r="C368" s="8" t="s">
        <v>416</v>
      </c>
      <c r="D368" s="6">
        <v>155</v>
      </c>
      <c r="E368" s="9">
        <v>490395</v>
      </c>
      <c r="F368" s="9">
        <v>7255</v>
      </c>
      <c r="G368" s="9">
        <v>483140</v>
      </c>
      <c r="H368" s="9">
        <v>0</v>
      </c>
      <c r="I368" s="9">
        <v>0</v>
      </c>
      <c r="J368" s="9">
        <v>0</v>
      </c>
      <c r="K368" s="9">
        <v>483140</v>
      </c>
    </row>
    <row r="369" spans="1:11" outlineLevel="2" x14ac:dyDescent="0.3">
      <c r="A369" s="6" t="s">
        <v>79</v>
      </c>
      <c r="B369" s="7" t="s">
        <v>455</v>
      </c>
      <c r="C369" s="8" t="s">
        <v>96</v>
      </c>
      <c r="D369" s="6">
        <v>319</v>
      </c>
      <c r="E369" s="9">
        <v>3769865</v>
      </c>
      <c r="F369" s="9">
        <v>1953055</v>
      </c>
      <c r="G369" s="9">
        <v>1816810</v>
      </c>
      <c r="H369" s="9">
        <v>0</v>
      </c>
      <c r="I369" s="9">
        <v>0</v>
      </c>
      <c r="J369" s="9">
        <v>0</v>
      </c>
      <c r="K369" s="9">
        <v>1816810</v>
      </c>
    </row>
    <row r="370" spans="1:11" outlineLevel="2" x14ac:dyDescent="0.3">
      <c r="A370" s="6" t="s">
        <v>79</v>
      </c>
      <c r="B370" s="7" t="s">
        <v>331</v>
      </c>
      <c r="C370" s="8" t="s">
        <v>324</v>
      </c>
      <c r="D370" s="6">
        <v>48</v>
      </c>
      <c r="E370" s="9">
        <v>2724441</v>
      </c>
      <c r="F370" s="9">
        <v>1912990</v>
      </c>
      <c r="G370" s="9">
        <v>811451</v>
      </c>
      <c r="H370" s="9">
        <v>0</v>
      </c>
      <c r="I370" s="9">
        <v>0</v>
      </c>
      <c r="J370" s="9">
        <v>0</v>
      </c>
      <c r="K370" s="9">
        <v>811451</v>
      </c>
    </row>
    <row r="371" spans="1:11" outlineLevel="2" x14ac:dyDescent="0.3">
      <c r="A371" s="6" t="s">
        <v>79</v>
      </c>
      <c r="B371" s="7" t="s">
        <v>83</v>
      </c>
      <c r="C371" s="8" t="s">
        <v>84</v>
      </c>
      <c r="D371" s="6">
        <v>218</v>
      </c>
      <c r="E371" s="9">
        <v>211524</v>
      </c>
      <c r="F371" s="9">
        <v>98885</v>
      </c>
      <c r="G371" s="9">
        <v>112639</v>
      </c>
      <c r="H371" s="9">
        <v>0</v>
      </c>
      <c r="I371" s="9">
        <v>0</v>
      </c>
      <c r="J371" s="9">
        <v>0</v>
      </c>
      <c r="K371" s="9">
        <v>112639</v>
      </c>
    </row>
    <row r="372" spans="1:11" outlineLevel="2" x14ac:dyDescent="0.3">
      <c r="A372" s="6" t="s">
        <v>79</v>
      </c>
      <c r="B372" s="7" t="s">
        <v>410</v>
      </c>
      <c r="C372" s="8" t="s">
        <v>408</v>
      </c>
      <c r="D372" s="6">
        <v>350</v>
      </c>
      <c r="E372" s="9">
        <v>181556</v>
      </c>
      <c r="F372" s="9">
        <v>92283</v>
      </c>
      <c r="G372" s="9">
        <v>89273</v>
      </c>
      <c r="H372" s="9">
        <v>1000</v>
      </c>
      <c r="I372" s="9">
        <v>1000</v>
      </c>
      <c r="J372" s="9">
        <v>0</v>
      </c>
      <c r="K372" s="9">
        <v>89273</v>
      </c>
    </row>
    <row r="373" spans="1:11" outlineLevel="2" x14ac:dyDescent="0.3">
      <c r="A373" s="6" t="s">
        <v>79</v>
      </c>
      <c r="B373" s="7" t="s">
        <v>417</v>
      </c>
      <c r="C373" s="8" t="s">
        <v>418</v>
      </c>
      <c r="D373" s="6">
        <v>173</v>
      </c>
      <c r="E373" s="9">
        <v>269560</v>
      </c>
      <c r="F373" s="9">
        <v>180691</v>
      </c>
      <c r="G373" s="9">
        <v>88869</v>
      </c>
      <c r="H373" s="9">
        <v>0</v>
      </c>
      <c r="I373" s="9">
        <v>0</v>
      </c>
      <c r="J373" s="9">
        <v>0</v>
      </c>
      <c r="K373" s="9">
        <v>88869</v>
      </c>
    </row>
    <row r="374" spans="1:11" outlineLevel="2" x14ac:dyDescent="0.3">
      <c r="A374" s="6" t="s">
        <v>79</v>
      </c>
      <c r="B374" s="7" t="s">
        <v>334</v>
      </c>
      <c r="C374" s="8" t="s">
        <v>335</v>
      </c>
      <c r="D374" s="6">
        <v>335</v>
      </c>
      <c r="E374" s="9">
        <v>3331</v>
      </c>
      <c r="F374" s="9">
        <v>1000</v>
      </c>
      <c r="G374" s="9">
        <v>2331</v>
      </c>
      <c r="H374" s="9">
        <v>0</v>
      </c>
      <c r="I374" s="9">
        <v>0</v>
      </c>
      <c r="J374" s="9">
        <v>0</v>
      </c>
      <c r="K374" s="9">
        <v>2331</v>
      </c>
    </row>
    <row r="375" spans="1:11" ht="15.75" customHeight="1" outlineLevel="2" x14ac:dyDescent="0.3">
      <c r="A375" s="6" t="s">
        <v>79</v>
      </c>
      <c r="B375" s="7" t="s">
        <v>430</v>
      </c>
      <c r="C375" s="8" t="s">
        <v>424</v>
      </c>
      <c r="D375" s="6">
        <v>261</v>
      </c>
      <c r="E375" s="9">
        <v>120472</v>
      </c>
      <c r="F375" s="9">
        <v>88845</v>
      </c>
      <c r="G375" s="9">
        <v>31627</v>
      </c>
      <c r="H375" s="9">
        <v>0</v>
      </c>
      <c r="I375" s="9">
        <v>0</v>
      </c>
      <c r="J375" s="9">
        <v>0</v>
      </c>
      <c r="K375" s="9">
        <v>31627</v>
      </c>
    </row>
    <row r="376" spans="1:11" outlineLevel="2" x14ac:dyDescent="0.3">
      <c r="A376" s="6" t="s">
        <v>79</v>
      </c>
      <c r="B376" s="7" t="s">
        <v>431</v>
      </c>
      <c r="C376" s="8" t="s">
        <v>337</v>
      </c>
      <c r="D376" s="6">
        <v>244</v>
      </c>
      <c r="E376" s="9">
        <v>298013</v>
      </c>
      <c r="F376" s="9">
        <v>210002</v>
      </c>
      <c r="G376" s="9">
        <v>88011</v>
      </c>
      <c r="H376" s="9">
        <v>0</v>
      </c>
      <c r="I376" s="9">
        <v>0</v>
      </c>
      <c r="J376" s="9">
        <v>0</v>
      </c>
      <c r="K376" s="9">
        <v>88011</v>
      </c>
    </row>
    <row r="377" spans="1:11" outlineLevel="2" x14ac:dyDescent="0.3">
      <c r="A377" s="6" t="s">
        <v>79</v>
      </c>
      <c r="B377" s="7" t="s">
        <v>440</v>
      </c>
      <c r="C377" s="8" t="s">
        <v>324</v>
      </c>
      <c r="D377" s="6">
        <v>280</v>
      </c>
      <c r="E377" s="9">
        <v>11550</v>
      </c>
      <c r="F377" s="9">
        <v>1000</v>
      </c>
      <c r="G377" s="9">
        <v>10550</v>
      </c>
      <c r="H377" s="9">
        <v>0</v>
      </c>
      <c r="I377" s="9">
        <v>0</v>
      </c>
      <c r="J377" s="9">
        <v>0</v>
      </c>
      <c r="K377" s="9">
        <v>10550</v>
      </c>
    </row>
    <row r="378" spans="1:11" outlineLevel="2" x14ac:dyDescent="0.3">
      <c r="A378" s="6" t="s">
        <v>79</v>
      </c>
      <c r="B378" s="7" t="s">
        <v>391</v>
      </c>
      <c r="C378" s="8" t="s">
        <v>392</v>
      </c>
      <c r="D378" s="6">
        <v>171</v>
      </c>
      <c r="E378" s="9">
        <v>481374</v>
      </c>
      <c r="F378" s="9">
        <v>297786</v>
      </c>
      <c r="G378" s="9">
        <v>183588</v>
      </c>
      <c r="H378" s="9">
        <v>0</v>
      </c>
      <c r="I378" s="9">
        <v>0</v>
      </c>
      <c r="J378" s="9">
        <v>0</v>
      </c>
      <c r="K378" s="9">
        <v>183588</v>
      </c>
    </row>
    <row r="379" spans="1:11" outlineLevel="2" x14ac:dyDescent="0.3">
      <c r="A379" s="6" t="s">
        <v>79</v>
      </c>
      <c r="B379" s="7" t="s">
        <v>425</v>
      </c>
      <c r="C379" s="8" t="s">
        <v>337</v>
      </c>
      <c r="D379" s="6">
        <v>258</v>
      </c>
      <c r="E379" s="9">
        <v>896710</v>
      </c>
      <c r="F379" s="9">
        <v>389941</v>
      </c>
      <c r="G379" s="9">
        <v>506769</v>
      </c>
      <c r="H379" s="9">
        <v>0</v>
      </c>
      <c r="I379" s="9">
        <v>0</v>
      </c>
      <c r="J379" s="9">
        <v>0</v>
      </c>
      <c r="K379" s="9">
        <v>506769</v>
      </c>
    </row>
    <row r="380" spans="1:11" outlineLevel="2" x14ac:dyDescent="0.3">
      <c r="A380" s="6" t="s">
        <v>79</v>
      </c>
      <c r="B380" s="7" t="s">
        <v>443</v>
      </c>
      <c r="C380" s="8" t="s">
        <v>444</v>
      </c>
      <c r="D380" s="6">
        <v>308</v>
      </c>
      <c r="E380" s="9">
        <v>2483</v>
      </c>
      <c r="F380" s="9">
        <v>1000</v>
      </c>
      <c r="G380" s="9">
        <v>1483</v>
      </c>
      <c r="H380" s="9">
        <v>0</v>
      </c>
      <c r="I380" s="9">
        <v>0</v>
      </c>
      <c r="J380" s="9">
        <v>0</v>
      </c>
      <c r="K380" s="9">
        <v>1483</v>
      </c>
    </row>
    <row r="381" spans="1:11" outlineLevel="2" x14ac:dyDescent="0.3">
      <c r="A381" s="6" t="s">
        <v>79</v>
      </c>
      <c r="B381" s="7" t="s">
        <v>338</v>
      </c>
      <c r="C381" s="8" t="s">
        <v>324</v>
      </c>
      <c r="D381" s="6">
        <v>260</v>
      </c>
      <c r="E381" s="9">
        <v>3323409</v>
      </c>
      <c r="F381" s="9">
        <v>2110826</v>
      </c>
      <c r="G381" s="9">
        <v>1212583</v>
      </c>
      <c r="H381" s="9">
        <v>0</v>
      </c>
      <c r="I381" s="9">
        <v>0</v>
      </c>
      <c r="J381" s="9">
        <v>0</v>
      </c>
      <c r="K381" s="9">
        <v>1212583</v>
      </c>
    </row>
    <row r="382" spans="1:11" outlineLevel="2" x14ac:dyDescent="0.3">
      <c r="A382" s="6" t="s">
        <v>79</v>
      </c>
      <c r="B382" s="7" t="s">
        <v>432</v>
      </c>
      <c r="C382" s="8" t="s">
        <v>394</v>
      </c>
      <c r="D382" s="6">
        <v>346</v>
      </c>
      <c r="E382" s="9">
        <v>80974</v>
      </c>
      <c r="F382" s="9">
        <v>41603</v>
      </c>
      <c r="G382" s="9">
        <v>39371</v>
      </c>
      <c r="H382" s="9">
        <v>0</v>
      </c>
      <c r="I382" s="9">
        <v>0</v>
      </c>
      <c r="J382" s="9">
        <v>0</v>
      </c>
      <c r="K382" s="9">
        <v>39371</v>
      </c>
    </row>
    <row r="383" spans="1:11" ht="15.75" customHeight="1" outlineLevel="2" x14ac:dyDescent="0.3">
      <c r="A383" s="6" t="s">
        <v>79</v>
      </c>
      <c r="B383" s="7" t="s">
        <v>395</v>
      </c>
      <c r="C383" s="8" t="s">
        <v>396</v>
      </c>
      <c r="D383" s="6">
        <v>351</v>
      </c>
      <c r="E383" s="9">
        <v>165895</v>
      </c>
      <c r="F383" s="9">
        <v>126335</v>
      </c>
      <c r="G383" s="9">
        <v>39560</v>
      </c>
      <c r="H383" s="9">
        <v>0</v>
      </c>
      <c r="I383" s="9">
        <v>0</v>
      </c>
      <c r="J383" s="9">
        <v>0</v>
      </c>
      <c r="K383" s="9">
        <v>39560</v>
      </c>
    </row>
    <row r="384" spans="1:11" outlineLevel="2" x14ac:dyDescent="0.3">
      <c r="A384" s="10" t="s">
        <v>81</v>
      </c>
      <c r="B384" s="10"/>
      <c r="C384" s="10"/>
      <c r="D384" s="10"/>
      <c r="E384" s="12">
        <f t="shared" ref="E384:K384" si="11">SUBTOTAL(9,E340:E383)</f>
        <v>177318661</v>
      </c>
      <c r="F384" s="12">
        <f t="shared" si="11"/>
        <v>124963316</v>
      </c>
      <c r="G384" s="12">
        <f t="shared" si="11"/>
        <v>52355345</v>
      </c>
      <c r="H384" s="12">
        <f t="shared" si="11"/>
        <v>1000</v>
      </c>
      <c r="I384" s="12">
        <f t="shared" si="11"/>
        <v>1000</v>
      </c>
      <c r="J384" s="12">
        <f t="shared" si="11"/>
        <v>0</v>
      </c>
      <c r="K384" s="12">
        <f t="shared" si="11"/>
        <v>52355345</v>
      </c>
    </row>
    <row r="385" spans="1:11" outlineLevel="2" x14ac:dyDescent="0.3">
      <c r="A385" s="6" t="s">
        <v>82</v>
      </c>
      <c r="B385" s="7" t="s">
        <v>426</v>
      </c>
      <c r="C385" s="8" t="s">
        <v>427</v>
      </c>
      <c r="D385" s="6">
        <v>305</v>
      </c>
      <c r="E385" s="9">
        <v>490925</v>
      </c>
      <c r="F385" s="9">
        <v>343920</v>
      </c>
      <c r="G385" s="9">
        <v>147005</v>
      </c>
      <c r="H385" s="9">
        <v>0</v>
      </c>
      <c r="I385" s="9">
        <v>0</v>
      </c>
      <c r="J385" s="9">
        <v>0</v>
      </c>
      <c r="K385" s="9">
        <v>147005</v>
      </c>
    </row>
    <row r="386" spans="1:11" outlineLevel="2" x14ac:dyDescent="0.3">
      <c r="A386" s="6" t="s">
        <v>82</v>
      </c>
      <c r="B386" s="7" t="s">
        <v>307</v>
      </c>
      <c r="C386" s="8" t="s">
        <v>308</v>
      </c>
      <c r="D386" s="6">
        <v>250</v>
      </c>
      <c r="E386" s="9">
        <v>1349838</v>
      </c>
      <c r="F386" s="9">
        <v>680526</v>
      </c>
      <c r="G386" s="9">
        <v>669312</v>
      </c>
      <c r="H386" s="9">
        <v>0</v>
      </c>
      <c r="I386" s="9">
        <v>0</v>
      </c>
      <c r="J386" s="9">
        <v>0</v>
      </c>
      <c r="K386" s="9">
        <v>669312</v>
      </c>
    </row>
    <row r="387" spans="1:11" outlineLevel="2" x14ac:dyDescent="0.3">
      <c r="A387" s="6" t="s">
        <v>82</v>
      </c>
      <c r="B387" s="7" t="s">
        <v>456</v>
      </c>
      <c r="C387" s="8" t="s">
        <v>453</v>
      </c>
      <c r="D387" s="6">
        <v>348</v>
      </c>
      <c r="E387" s="9">
        <v>1482185</v>
      </c>
      <c r="F387" s="9">
        <v>1046875</v>
      </c>
      <c r="G387" s="9">
        <v>435310</v>
      </c>
      <c r="H387" s="9">
        <v>0</v>
      </c>
      <c r="I387" s="9">
        <v>0</v>
      </c>
      <c r="J387" s="9">
        <v>0</v>
      </c>
      <c r="K387" s="9">
        <v>435310</v>
      </c>
    </row>
    <row r="388" spans="1:11" outlineLevel="2" x14ac:dyDescent="0.3">
      <c r="A388" s="6" t="s">
        <v>82</v>
      </c>
      <c r="B388" s="7" t="s">
        <v>445</v>
      </c>
      <c r="C388" s="8" t="s">
        <v>92</v>
      </c>
      <c r="D388" s="6">
        <v>354</v>
      </c>
      <c r="E388" s="9">
        <v>119930</v>
      </c>
      <c r="F388" s="9">
        <v>91042</v>
      </c>
      <c r="G388" s="9">
        <v>28888</v>
      </c>
      <c r="H388" s="9">
        <v>0</v>
      </c>
      <c r="I388" s="9">
        <v>0</v>
      </c>
      <c r="J388" s="9">
        <v>0</v>
      </c>
      <c r="K388" s="9">
        <v>28888</v>
      </c>
    </row>
    <row r="389" spans="1:11" outlineLevel="2" x14ac:dyDescent="0.3">
      <c r="A389" s="6" t="s">
        <v>82</v>
      </c>
      <c r="B389" s="7" t="s">
        <v>446</v>
      </c>
      <c r="C389" s="8" t="s">
        <v>447</v>
      </c>
      <c r="D389" s="6">
        <v>286</v>
      </c>
      <c r="E389" s="9">
        <v>45817</v>
      </c>
      <c r="F389" s="9">
        <v>39849</v>
      </c>
      <c r="G389" s="9">
        <v>5968</v>
      </c>
      <c r="H389" s="9">
        <v>0</v>
      </c>
      <c r="I389" s="9">
        <v>0</v>
      </c>
      <c r="J389" s="9">
        <v>0</v>
      </c>
      <c r="K389" s="9">
        <v>5968</v>
      </c>
    </row>
    <row r="390" spans="1:11" outlineLevel="2" x14ac:dyDescent="0.3">
      <c r="A390" s="6" t="s">
        <v>82</v>
      </c>
      <c r="B390" s="7" t="s">
        <v>311</v>
      </c>
      <c r="C390" s="8" t="s">
        <v>312</v>
      </c>
      <c r="D390" s="6">
        <v>172</v>
      </c>
      <c r="E390" s="9">
        <v>434043</v>
      </c>
      <c r="F390" s="9">
        <v>297644</v>
      </c>
      <c r="G390" s="9">
        <v>136399</v>
      </c>
      <c r="H390" s="9">
        <v>0</v>
      </c>
      <c r="I390" s="9">
        <v>0</v>
      </c>
      <c r="J390" s="9">
        <v>0</v>
      </c>
      <c r="K390" s="9">
        <v>136399</v>
      </c>
    </row>
    <row r="391" spans="1:11" outlineLevel="2" x14ac:dyDescent="0.3">
      <c r="A391" s="6" t="s">
        <v>82</v>
      </c>
      <c r="B391" s="7" t="s">
        <v>421</v>
      </c>
      <c r="C391" s="8" t="s">
        <v>422</v>
      </c>
      <c r="D391" s="6">
        <v>278</v>
      </c>
      <c r="E391" s="9">
        <v>1612674</v>
      </c>
      <c r="F391" s="9">
        <v>1156102</v>
      </c>
      <c r="G391" s="9">
        <v>456572</v>
      </c>
      <c r="H391" s="9">
        <v>0</v>
      </c>
      <c r="I391" s="9">
        <v>0</v>
      </c>
      <c r="J391" s="9">
        <v>0</v>
      </c>
      <c r="K391" s="9">
        <v>456572</v>
      </c>
    </row>
    <row r="392" spans="1:11" outlineLevel="2" x14ac:dyDescent="0.3">
      <c r="A392" s="6" t="s">
        <v>82</v>
      </c>
      <c r="B392" s="7" t="s">
        <v>433</v>
      </c>
      <c r="C392" s="8" t="s">
        <v>434</v>
      </c>
      <c r="D392" s="6">
        <v>309</v>
      </c>
      <c r="E392" s="9">
        <v>17554</v>
      </c>
      <c r="F392" s="9">
        <v>13333</v>
      </c>
      <c r="G392" s="9">
        <v>4221</v>
      </c>
      <c r="H392" s="9">
        <v>0</v>
      </c>
      <c r="I392" s="9">
        <v>0</v>
      </c>
      <c r="J392" s="9">
        <v>0</v>
      </c>
      <c r="K392" s="9">
        <v>4221</v>
      </c>
    </row>
    <row r="393" spans="1:11" outlineLevel="2" x14ac:dyDescent="0.3">
      <c r="A393" s="6" t="s">
        <v>82</v>
      </c>
      <c r="B393" s="7" t="s">
        <v>428</v>
      </c>
      <c r="C393" s="8" t="s">
        <v>318</v>
      </c>
      <c r="D393" s="6">
        <v>11</v>
      </c>
      <c r="E393" s="9">
        <v>16846668</v>
      </c>
      <c r="F393" s="9">
        <v>12873998</v>
      </c>
      <c r="G393" s="9">
        <v>3972670</v>
      </c>
      <c r="H393" s="9">
        <v>0</v>
      </c>
      <c r="I393" s="9">
        <v>0</v>
      </c>
      <c r="J393" s="9">
        <v>0</v>
      </c>
      <c r="K393" s="9">
        <v>3972670</v>
      </c>
    </row>
    <row r="394" spans="1:11" outlineLevel="2" x14ac:dyDescent="0.3">
      <c r="A394" s="6" t="s">
        <v>82</v>
      </c>
      <c r="B394" s="7" t="s">
        <v>319</v>
      </c>
      <c r="C394" s="8" t="s">
        <v>320</v>
      </c>
      <c r="D394" s="6">
        <v>313</v>
      </c>
      <c r="E394" s="9">
        <v>3330989</v>
      </c>
      <c r="F394" s="9">
        <v>2665902</v>
      </c>
      <c r="G394" s="9">
        <v>665087</v>
      </c>
      <c r="H394" s="9">
        <v>0</v>
      </c>
      <c r="I394" s="9">
        <v>0</v>
      </c>
      <c r="J394" s="9">
        <v>0</v>
      </c>
      <c r="K394" s="9">
        <v>665087</v>
      </c>
    </row>
    <row r="395" spans="1:11" ht="15.75" customHeight="1" outlineLevel="2" x14ac:dyDescent="0.3">
      <c r="A395" s="6" t="s">
        <v>82</v>
      </c>
      <c r="B395" s="7" t="s">
        <v>429</v>
      </c>
      <c r="C395" s="8" t="s">
        <v>310</v>
      </c>
      <c r="D395" s="6">
        <v>272</v>
      </c>
      <c r="E395" s="9">
        <v>5736940</v>
      </c>
      <c r="F395" s="9">
        <v>4834791</v>
      </c>
      <c r="G395" s="9">
        <v>902149</v>
      </c>
      <c r="H395" s="9">
        <v>0</v>
      </c>
      <c r="I395" s="9">
        <v>0</v>
      </c>
      <c r="J395" s="9">
        <v>0</v>
      </c>
      <c r="K395" s="9">
        <v>902149</v>
      </c>
    </row>
    <row r="396" spans="1:11" ht="30.6" outlineLevel="2" x14ac:dyDescent="0.3">
      <c r="A396" s="6" t="s">
        <v>82</v>
      </c>
      <c r="B396" s="152" t="s">
        <v>399</v>
      </c>
      <c r="C396" s="8" t="s">
        <v>400</v>
      </c>
      <c r="D396" s="6">
        <v>276</v>
      </c>
      <c r="E396" s="9">
        <v>729070</v>
      </c>
      <c r="F396" s="9">
        <v>500095</v>
      </c>
      <c r="G396" s="9">
        <v>228975</v>
      </c>
      <c r="H396" s="9">
        <v>0</v>
      </c>
      <c r="I396" s="9">
        <v>0</v>
      </c>
      <c r="J396" s="9">
        <v>0</v>
      </c>
      <c r="K396" s="9">
        <v>228975</v>
      </c>
    </row>
    <row r="397" spans="1:11" ht="48" customHeight="1" outlineLevel="2" x14ac:dyDescent="0.3">
      <c r="A397" s="6" t="s">
        <v>82</v>
      </c>
      <c r="B397" s="152" t="s">
        <v>401</v>
      </c>
      <c r="C397" s="8" t="s">
        <v>402</v>
      </c>
      <c r="D397" s="6">
        <v>292</v>
      </c>
      <c r="E397" s="9">
        <v>6487182</v>
      </c>
      <c r="F397" s="9">
        <v>4834944</v>
      </c>
      <c r="G397" s="9">
        <v>1652238</v>
      </c>
      <c r="H397" s="9">
        <v>0</v>
      </c>
      <c r="I397" s="9">
        <v>0</v>
      </c>
      <c r="J397" s="9">
        <v>0</v>
      </c>
      <c r="K397" s="9">
        <v>1652238</v>
      </c>
    </row>
    <row r="398" spans="1:11" outlineLevel="2" x14ac:dyDescent="0.3">
      <c r="A398" s="6" t="s">
        <v>82</v>
      </c>
      <c r="B398" s="7" t="s">
        <v>315</v>
      </c>
      <c r="C398" s="8" t="s">
        <v>316</v>
      </c>
      <c r="D398" s="6">
        <v>209</v>
      </c>
      <c r="E398" s="9">
        <v>268885</v>
      </c>
      <c r="F398" s="9">
        <v>31975</v>
      </c>
      <c r="G398" s="9">
        <v>236910</v>
      </c>
      <c r="H398" s="9">
        <v>0</v>
      </c>
      <c r="I398" s="9">
        <v>0</v>
      </c>
      <c r="J398" s="9">
        <v>0</v>
      </c>
      <c r="K398" s="9">
        <v>236910</v>
      </c>
    </row>
    <row r="399" spans="1:11" outlineLevel="2" x14ac:dyDescent="0.3">
      <c r="A399" s="6" t="s">
        <v>82</v>
      </c>
      <c r="B399" s="7" t="s">
        <v>389</v>
      </c>
      <c r="C399" s="8" t="s">
        <v>390</v>
      </c>
      <c r="D399" s="6">
        <v>183</v>
      </c>
      <c r="E399" s="9">
        <v>402570</v>
      </c>
      <c r="F399" s="9">
        <v>289308</v>
      </c>
      <c r="G399" s="9">
        <v>113262</v>
      </c>
      <c r="H399" s="9">
        <v>0</v>
      </c>
      <c r="I399" s="9">
        <v>0</v>
      </c>
      <c r="J399" s="9">
        <v>0</v>
      </c>
      <c r="K399" s="9">
        <v>113262</v>
      </c>
    </row>
    <row r="400" spans="1:11" outlineLevel="2" x14ac:dyDescent="0.3">
      <c r="A400" s="6" t="s">
        <v>82</v>
      </c>
      <c r="B400" s="7" t="s">
        <v>413</v>
      </c>
      <c r="C400" s="8" t="s">
        <v>414</v>
      </c>
      <c r="D400" s="6">
        <v>251</v>
      </c>
      <c r="E400" s="9">
        <v>499410</v>
      </c>
      <c r="F400" s="9">
        <v>262998</v>
      </c>
      <c r="G400" s="9">
        <v>236412</v>
      </c>
      <c r="H400" s="9">
        <v>0</v>
      </c>
      <c r="I400" s="9">
        <v>0</v>
      </c>
      <c r="J400" s="9">
        <v>0</v>
      </c>
      <c r="K400" s="9">
        <v>236412</v>
      </c>
    </row>
    <row r="401" spans="1:11" outlineLevel="2" x14ac:dyDescent="0.3">
      <c r="A401" s="6" t="s">
        <v>82</v>
      </c>
      <c r="B401" s="7" t="s">
        <v>435</v>
      </c>
      <c r="C401" s="8" t="s">
        <v>314</v>
      </c>
      <c r="D401" s="6">
        <v>91</v>
      </c>
      <c r="E401" s="9">
        <v>14415</v>
      </c>
      <c r="F401" s="9">
        <v>12228</v>
      </c>
      <c r="G401" s="9">
        <v>2187</v>
      </c>
      <c r="H401" s="9">
        <v>0</v>
      </c>
      <c r="I401" s="9">
        <v>0</v>
      </c>
      <c r="J401" s="9">
        <v>0</v>
      </c>
      <c r="K401" s="9">
        <v>2187</v>
      </c>
    </row>
    <row r="402" spans="1:11" outlineLevel="2" x14ac:dyDescent="0.3">
      <c r="A402" s="6" t="s">
        <v>82</v>
      </c>
      <c r="B402" s="7" t="s">
        <v>321</v>
      </c>
      <c r="C402" s="8" t="s">
        <v>322</v>
      </c>
      <c r="D402" s="6">
        <v>192</v>
      </c>
      <c r="E402" s="9">
        <v>253379</v>
      </c>
      <c r="F402" s="9">
        <v>167612</v>
      </c>
      <c r="G402" s="9">
        <v>85767</v>
      </c>
      <c r="H402" s="9">
        <v>0</v>
      </c>
      <c r="I402" s="9">
        <v>0</v>
      </c>
      <c r="J402" s="9">
        <v>0</v>
      </c>
      <c r="K402" s="9">
        <v>85767</v>
      </c>
    </row>
    <row r="403" spans="1:11" outlineLevel="2" x14ac:dyDescent="0.3">
      <c r="A403" s="6" t="s">
        <v>82</v>
      </c>
      <c r="B403" s="7" t="s">
        <v>323</v>
      </c>
      <c r="C403" s="8" t="s">
        <v>324</v>
      </c>
      <c r="D403" s="6">
        <v>297</v>
      </c>
      <c r="E403" s="13">
        <v>169035230</v>
      </c>
      <c r="F403" s="13">
        <v>137436831</v>
      </c>
      <c r="G403" s="13">
        <v>31598399</v>
      </c>
      <c r="H403" s="13">
        <v>0</v>
      </c>
      <c r="I403" s="13">
        <v>0</v>
      </c>
      <c r="J403" s="13">
        <v>0</v>
      </c>
      <c r="K403" s="13">
        <v>31598399</v>
      </c>
    </row>
    <row r="404" spans="1:11" outlineLevel="2" x14ac:dyDescent="0.3">
      <c r="A404" s="6" t="s">
        <v>82</v>
      </c>
      <c r="B404" s="7" t="s">
        <v>325</v>
      </c>
      <c r="C404" s="8" t="s">
        <v>326</v>
      </c>
      <c r="D404" s="6">
        <v>166</v>
      </c>
      <c r="E404" s="9">
        <v>6610732</v>
      </c>
      <c r="F404" s="9">
        <v>4973496</v>
      </c>
      <c r="G404" s="9">
        <v>1637236</v>
      </c>
      <c r="H404" s="9">
        <v>0</v>
      </c>
      <c r="I404" s="9">
        <v>0</v>
      </c>
      <c r="J404" s="9">
        <v>0</v>
      </c>
      <c r="K404" s="9">
        <v>1637236</v>
      </c>
    </row>
    <row r="405" spans="1:11" outlineLevel="2" x14ac:dyDescent="0.3">
      <c r="A405" s="6" t="s">
        <v>82</v>
      </c>
      <c r="B405" s="7" t="s">
        <v>436</v>
      </c>
      <c r="C405" s="8" t="s">
        <v>437</v>
      </c>
      <c r="D405" s="6">
        <v>268</v>
      </c>
      <c r="E405" s="9">
        <v>6268501</v>
      </c>
      <c r="F405" s="9">
        <v>3349640</v>
      </c>
      <c r="G405" s="9">
        <v>2918861</v>
      </c>
      <c r="H405" s="9">
        <v>0</v>
      </c>
      <c r="I405" s="9">
        <v>0</v>
      </c>
      <c r="J405" s="9">
        <v>0</v>
      </c>
      <c r="K405" s="9">
        <v>2918861</v>
      </c>
    </row>
    <row r="406" spans="1:11" outlineLevel="2" x14ac:dyDescent="0.3">
      <c r="A406" s="6" t="s">
        <v>82</v>
      </c>
      <c r="B406" s="7" t="s">
        <v>327</v>
      </c>
      <c r="C406" s="8" t="s">
        <v>328</v>
      </c>
      <c r="D406" s="6">
        <v>32</v>
      </c>
      <c r="E406" s="9">
        <v>4553723</v>
      </c>
      <c r="F406" s="9">
        <v>4089648</v>
      </c>
      <c r="G406" s="9">
        <v>464075</v>
      </c>
      <c r="H406" s="9">
        <v>0</v>
      </c>
      <c r="I406" s="9">
        <v>0</v>
      </c>
      <c r="J406" s="9">
        <v>0</v>
      </c>
      <c r="K406" s="9">
        <v>464075</v>
      </c>
    </row>
    <row r="407" spans="1:11" outlineLevel="2" x14ac:dyDescent="0.3">
      <c r="A407" s="6" t="s">
        <v>82</v>
      </c>
      <c r="B407" s="7" t="s">
        <v>454</v>
      </c>
      <c r="C407" s="8" t="s">
        <v>404</v>
      </c>
      <c r="D407" s="6">
        <v>230</v>
      </c>
      <c r="E407" s="9">
        <v>5672021</v>
      </c>
      <c r="F407" s="9">
        <v>5265644</v>
      </c>
      <c r="G407" s="9">
        <v>406377</v>
      </c>
      <c r="H407" s="9">
        <v>0</v>
      </c>
      <c r="I407" s="9">
        <v>0</v>
      </c>
      <c r="J407" s="9">
        <v>0</v>
      </c>
      <c r="K407" s="9">
        <v>406377</v>
      </c>
    </row>
    <row r="408" spans="1:11" outlineLevel="2" x14ac:dyDescent="0.3">
      <c r="A408" s="6" t="s">
        <v>82</v>
      </c>
      <c r="B408" s="7" t="s">
        <v>405</v>
      </c>
      <c r="C408" s="8" t="s">
        <v>406</v>
      </c>
      <c r="D408" s="6">
        <v>357</v>
      </c>
      <c r="E408" s="9">
        <v>7090199</v>
      </c>
      <c r="F408" s="9">
        <v>5397077</v>
      </c>
      <c r="G408" s="9">
        <v>1693122</v>
      </c>
      <c r="H408" s="9">
        <v>0</v>
      </c>
      <c r="I408" s="9">
        <v>0</v>
      </c>
      <c r="J408" s="9">
        <v>0</v>
      </c>
      <c r="K408" s="9">
        <v>1693122</v>
      </c>
    </row>
    <row r="409" spans="1:11" outlineLevel="2" x14ac:dyDescent="0.3">
      <c r="A409" s="6" t="s">
        <v>82</v>
      </c>
      <c r="B409" s="7" t="s">
        <v>438</v>
      </c>
      <c r="C409" s="8" t="s">
        <v>439</v>
      </c>
      <c r="D409" s="6">
        <v>148</v>
      </c>
      <c r="E409" s="9">
        <v>218554</v>
      </c>
      <c r="F409" s="9">
        <v>3127</v>
      </c>
      <c r="G409" s="9">
        <v>215427</v>
      </c>
      <c r="H409" s="9">
        <v>0</v>
      </c>
      <c r="I409" s="9">
        <v>0</v>
      </c>
      <c r="J409" s="9">
        <v>0</v>
      </c>
      <c r="K409" s="9">
        <v>215427</v>
      </c>
    </row>
    <row r="410" spans="1:11" outlineLevel="1" x14ac:dyDescent="0.3">
      <c r="A410" s="6" t="s">
        <v>82</v>
      </c>
      <c r="B410" s="7" t="s">
        <v>329</v>
      </c>
      <c r="C410" s="8" t="s">
        <v>330</v>
      </c>
      <c r="D410" s="6">
        <v>153</v>
      </c>
      <c r="E410" s="9">
        <v>3685492</v>
      </c>
      <c r="F410" s="9">
        <v>3016024</v>
      </c>
      <c r="G410" s="9">
        <v>669468</v>
      </c>
      <c r="H410" s="9">
        <v>0</v>
      </c>
      <c r="I410" s="9">
        <v>0</v>
      </c>
      <c r="J410" s="9">
        <v>0</v>
      </c>
      <c r="K410" s="9">
        <v>669468</v>
      </c>
    </row>
    <row r="411" spans="1:11" outlineLevel="2" x14ac:dyDescent="0.3">
      <c r="A411" s="6" t="s">
        <v>82</v>
      </c>
      <c r="B411" s="7" t="s">
        <v>415</v>
      </c>
      <c r="C411" s="8" t="s">
        <v>416</v>
      </c>
      <c r="D411" s="6">
        <v>155</v>
      </c>
      <c r="E411" s="9">
        <v>845595</v>
      </c>
      <c r="F411" s="9">
        <v>217384</v>
      </c>
      <c r="G411" s="9">
        <v>628211</v>
      </c>
      <c r="H411" s="9">
        <v>0</v>
      </c>
      <c r="I411" s="9">
        <v>0</v>
      </c>
      <c r="J411" s="9">
        <v>0</v>
      </c>
      <c r="K411" s="9">
        <v>628211</v>
      </c>
    </row>
    <row r="412" spans="1:11" outlineLevel="2" x14ac:dyDescent="0.3">
      <c r="A412" s="6" t="s">
        <v>82</v>
      </c>
      <c r="B412" s="7" t="s">
        <v>455</v>
      </c>
      <c r="C412" s="8" t="s">
        <v>96</v>
      </c>
      <c r="D412" s="6">
        <v>319</v>
      </c>
      <c r="E412" s="9">
        <v>16305370</v>
      </c>
      <c r="F412" s="9">
        <v>12354318</v>
      </c>
      <c r="G412" s="9">
        <v>3951052</v>
      </c>
      <c r="H412" s="9">
        <v>0</v>
      </c>
      <c r="I412" s="9">
        <v>0</v>
      </c>
      <c r="J412" s="9">
        <v>0</v>
      </c>
      <c r="K412" s="9">
        <v>3951052</v>
      </c>
    </row>
    <row r="413" spans="1:11" outlineLevel="2" x14ac:dyDescent="0.3">
      <c r="A413" s="6" t="s">
        <v>82</v>
      </c>
      <c r="B413" s="7" t="s">
        <v>331</v>
      </c>
      <c r="C413" s="8" t="s">
        <v>324</v>
      </c>
      <c r="D413" s="6">
        <v>48</v>
      </c>
      <c r="E413" s="9">
        <v>25173907</v>
      </c>
      <c r="F413" s="9">
        <v>21266482</v>
      </c>
      <c r="G413" s="9">
        <v>3907425</v>
      </c>
      <c r="H413" s="9">
        <v>0</v>
      </c>
      <c r="I413" s="9">
        <v>0</v>
      </c>
      <c r="J413" s="9">
        <v>0</v>
      </c>
      <c r="K413" s="9">
        <v>3907425</v>
      </c>
    </row>
    <row r="414" spans="1:11" outlineLevel="2" x14ac:dyDescent="0.3">
      <c r="A414" s="6" t="s">
        <v>82</v>
      </c>
      <c r="B414" s="7" t="s">
        <v>83</v>
      </c>
      <c r="C414" s="8" t="s">
        <v>84</v>
      </c>
      <c r="D414" s="6">
        <v>218</v>
      </c>
      <c r="E414" s="9">
        <v>3243852</v>
      </c>
      <c r="F414" s="9">
        <v>2176378</v>
      </c>
      <c r="G414" s="9">
        <v>1067474</v>
      </c>
      <c r="H414" s="9">
        <v>0</v>
      </c>
      <c r="I414" s="9">
        <v>0</v>
      </c>
      <c r="J414" s="9">
        <v>0</v>
      </c>
      <c r="K414" s="9">
        <v>1067474</v>
      </c>
    </row>
    <row r="415" spans="1:11" outlineLevel="2" x14ac:dyDescent="0.3">
      <c r="A415" s="6" t="s">
        <v>82</v>
      </c>
      <c r="B415" s="7" t="s">
        <v>410</v>
      </c>
      <c r="C415" s="8" t="s">
        <v>408</v>
      </c>
      <c r="D415" s="6">
        <v>350</v>
      </c>
      <c r="E415" s="9">
        <v>51357</v>
      </c>
      <c r="F415" s="9">
        <v>40229</v>
      </c>
      <c r="G415" s="9">
        <v>11128</v>
      </c>
      <c r="H415" s="9">
        <v>0</v>
      </c>
      <c r="I415" s="9">
        <v>0</v>
      </c>
      <c r="J415" s="9">
        <v>0</v>
      </c>
      <c r="K415" s="9">
        <v>11128</v>
      </c>
    </row>
    <row r="416" spans="1:11" outlineLevel="2" x14ac:dyDescent="0.3">
      <c r="A416" s="6" t="s">
        <v>82</v>
      </c>
      <c r="B416" s="7" t="s">
        <v>417</v>
      </c>
      <c r="C416" s="8" t="s">
        <v>418</v>
      </c>
      <c r="D416" s="6">
        <v>173</v>
      </c>
      <c r="E416" s="9">
        <v>1475090</v>
      </c>
      <c r="F416" s="9">
        <v>1254514</v>
      </c>
      <c r="G416" s="9">
        <v>220576</v>
      </c>
      <c r="H416" s="9">
        <v>0</v>
      </c>
      <c r="I416" s="9">
        <v>0</v>
      </c>
      <c r="J416" s="9">
        <v>0</v>
      </c>
      <c r="K416" s="9">
        <v>220576</v>
      </c>
    </row>
    <row r="417" spans="1:11" outlineLevel="2" x14ac:dyDescent="0.3">
      <c r="A417" s="6" t="s">
        <v>82</v>
      </c>
      <c r="B417" s="7" t="s">
        <v>457</v>
      </c>
      <c r="C417" s="8" t="s">
        <v>458</v>
      </c>
      <c r="D417" s="6">
        <v>304</v>
      </c>
      <c r="E417" s="9">
        <v>159665</v>
      </c>
      <c r="F417" s="9">
        <v>26698</v>
      </c>
      <c r="G417" s="9">
        <v>132967</v>
      </c>
      <c r="H417" s="9">
        <v>0</v>
      </c>
      <c r="I417" s="9">
        <v>0</v>
      </c>
      <c r="J417" s="9">
        <v>0</v>
      </c>
      <c r="K417" s="9">
        <v>132967</v>
      </c>
    </row>
    <row r="418" spans="1:11" outlineLevel="2" x14ac:dyDescent="0.3">
      <c r="A418" s="6" t="s">
        <v>82</v>
      </c>
      <c r="B418" s="7" t="s">
        <v>334</v>
      </c>
      <c r="C418" s="8" t="s">
        <v>335</v>
      </c>
      <c r="D418" s="6">
        <v>335</v>
      </c>
      <c r="E418" s="9">
        <v>30695</v>
      </c>
      <c r="F418" s="9">
        <v>27192</v>
      </c>
      <c r="G418" s="9">
        <v>3503</v>
      </c>
      <c r="H418" s="9">
        <v>0</v>
      </c>
      <c r="I418" s="9">
        <v>0</v>
      </c>
      <c r="J418" s="9">
        <v>0</v>
      </c>
      <c r="K418" s="9">
        <v>3503</v>
      </c>
    </row>
    <row r="419" spans="1:11" ht="30.6" outlineLevel="2" x14ac:dyDescent="0.3">
      <c r="A419" s="6" t="s">
        <v>82</v>
      </c>
      <c r="B419" s="152" t="s">
        <v>459</v>
      </c>
      <c r="C419" s="8" t="s">
        <v>460</v>
      </c>
      <c r="D419" s="6">
        <v>329</v>
      </c>
      <c r="E419" s="9">
        <v>1358026</v>
      </c>
      <c r="F419" s="9">
        <v>1019340</v>
      </c>
      <c r="G419" s="9">
        <v>338686</v>
      </c>
      <c r="H419" s="9">
        <v>0</v>
      </c>
      <c r="I419" s="9">
        <v>0</v>
      </c>
      <c r="J419" s="9">
        <v>0</v>
      </c>
      <c r="K419" s="9">
        <v>338686</v>
      </c>
    </row>
    <row r="420" spans="1:11" ht="15.75" customHeight="1" outlineLevel="2" x14ac:dyDescent="0.3">
      <c r="A420" s="6" t="s">
        <v>82</v>
      </c>
      <c r="B420" s="7" t="s">
        <v>430</v>
      </c>
      <c r="C420" s="8" t="s">
        <v>424</v>
      </c>
      <c r="D420" s="6">
        <v>261</v>
      </c>
      <c r="E420" s="9">
        <v>905756</v>
      </c>
      <c r="F420" s="9">
        <v>827559</v>
      </c>
      <c r="G420" s="9">
        <v>78197</v>
      </c>
      <c r="H420" s="9">
        <v>0</v>
      </c>
      <c r="I420" s="9">
        <v>0</v>
      </c>
      <c r="J420" s="9">
        <v>0</v>
      </c>
      <c r="K420" s="9">
        <v>78197</v>
      </c>
    </row>
    <row r="421" spans="1:11" outlineLevel="2" x14ac:dyDescent="0.3">
      <c r="A421" s="6" t="s">
        <v>82</v>
      </c>
      <c r="B421" s="7" t="s">
        <v>431</v>
      </c>
      <c r="C421" s="8" t="s">
        <v>337</v>
      </c>
      <c r="D421" s="6">
        <v>244</v>
      </c>
      <c r="E421" s="9">
        <v>1880327</v>
      </c>
      <c r="F421" s="9">
        <v>1751540</v>
      </c>
      <c r="G421" s="9">
        <v>128787</v>
      </c>
      <c r="H421" s="9">
        <v>0</v>
      </c>
      <c r="I421" s="9">
        <v>0</v>
      </c>
      <c r="J421" s="9">
        <v>0</v>
      </c>
      <c r="K421" s="9">
        <v>128787</v>
      </c>
    </row>
    <row r="422" spans="1:11" outlineLevel="2" x14ac:dyDescent="0.3">
      <c r="A422" s="6" t="s">
        <v>82</v>
      </c>
      <c r="B422" s="7" t="s">
        <v>440</v>
      </c>
      <c r="C422" s="8" t="s">
        <v>324</v>
      </c>
      <c r="D422" s="6">
        <v>280</v>
      </c>
      <c r="E422" s="9">
        <v>88241</v>
      </c>
      <c r="F422" s="9">
        <v>32642</v>
      </c>
      <c r="G422" s="9">
        <v>55599</v>
      </c>
      <c r="H422" s="9">
        <v>0</v>
      </c>
      <c r="I422" s="9">
        <v>0</v>
      </c>
      <c r="J422" s="9">
        <v>0</v>
      </c>
      <c r="K422" s="9">
        <v>55599</v>
      </c>
    </row>
    <row r="423" spans="1:11" outlineLevel="2" x14ac:dyDescent="0.3">
      <c r="A423" s="6" t="s">
        <v>82</v>
      </c>
      <c r="B423" s="7" t="s">
        <v>461</v>
      </c>
      <c r="C423" s="8" t="s">
        <v>314</v>
      </c>
      <c r="D423" s="6">
        <v>176</v>
      </c>
      <c r="E423" s="9">
        <v>3638143</v>
      </c>
      <c r="F423" s="9">
        <v>2824667</v>
      </c>
      <c r="G423" s="9">
        <v>813476</v>
      </c>
      <c r="H423" s="9">
        <v>0</v>
      </c>
      <c r="I423" s="9">
        <v>0</v>
      </c>
      <c r="J423" s="9">
        <v>0</v>
      </c>
      <c r="K423" s="9">
        <v>813476</v>
      </c>
    </row>
    <row r="424" spans="1:11" outlineLevel="2" x14ac:dyDescent="0.3">
      <c r="A424" s="6" t="s">
        <v>82</v>
      </c>
      <c r="B424" s="7" t="s">
        <v>391</v>
      </c>
      <c r="C424" s="8" t="s">
        <v>392</v>
      </c>
      <c r="D424" s="6">
        <v>171</v>
      </c>
      <c r="E424" s="9">
        <v>2298151</v>
      </c>
      <c r="F424" s="9">
        <v>1836916</v>
      </c>
      <c r="G424" s="9">
        <v>461235</v>
      </c>
      <c r="H424" s="9">
        <v>0</v>
      </c>
      <c r="I424" s="9">
        <v>0</v>
      </c>
      <c r="J424" s="9">
        <v>0</v>
      </c>
      <c r="K424" s="9">
        <v>461235</v>
      </c>
    </row>
    <row r="425" spans="1:11" outlineLevel="2" x14ac:dyDescent="0.3">
      <c r="A425" s="6" t="s">
        <v>82</v>
      </c>
      <c r="B425" s="7" t="s">
        <v>425</v>
      </c>
      <c r="C425" s="8" t="s">
        <v>337</v>
      </c>
      <c r="D425" s="6">
        <v>258</v>
      </c>
      <c r="E425" s="9">
        <v>2670692</v>
      </c>
      <c r="F425" s="9">
        <v>1665935</v>
      </c>
      <c r="G425" s="9">
        <v>1004757</v>
      </c>
      <c r="H425" s="9">
        <v>0</v>
      </c>
      <c r="I425" s="9">
        <v>0</v>
      </c>
      <c r="J425" s="9">
        <v>0</v>
      </c>
      <c r="K425" s="9">
        <v>1004757</v>
      </c>
    </row>
    <row r="426" spans="1:11" outlineLevel="2" x14ac:dyDescent="0.3">
      <c r="A426" s="6" t="s">
        <v>82</v>
      </c>
      <c r="B426" s="7" t="s">
        <v>338</v>
      </c>
      <c r="C426" s="8" t="s">
        <v>324</v>
      </c>
      <c r="D426" s="6">
        <v>260</v>
      </c>
      <c r="E426" s="9">
        <v>16510388</v>
      </c>
      <c r="F426" s="9">
        <v>13454196</v>
      </c>
      <c r="G426" s="9">
        <v>3056192</v>
      </c>
      <c r="H426" s="9">
        <v>0</v>
      </c>
      <c r="I426" s="9">
        <v>0</v>
      </c>
      <c r="J426" s="9">
        <v>0</v>
      </c>
      <c r="K426" s="9">
        <v>3056192</v>
      </c>
    </row>
    <row r="427" spans="1:11" outlineLevel="2" x14ac:dyDescent="0.3">
      <c r="A427" s="6" t="s">
        <v>82</v>
      </c>
      <c r="B427" s="7" t="s">
        <v>432</v>
      </c>
      <c r="C427" s="8" t="s">
        <v>394</v>
      </c>
      <c r="D427" s="6">
        <v>346</v>
      </c>
      <c r="E427" s="9">
        <v>28428</v>
      </c>
      <c r="F427" s="9">
        <v>12805</v>
      </c>
      <c r="G427" s="9">
        <v>15623</v>
      </c>
      <c r="H427" s="9">
        <v>0</v>
      </c>
      <c r="I427" s="9">
        <v>0</v>
      </c>
      <c r="J427" s="9">
        <v>0</v>
      </c>
      <c r="K427" s="9">
        <v>15623</v>
      </c>
    </row>
    <row r="428" spans="1:11" ht="15.75" customHeight="1" outlineLevel="2" x14ac:dyDescent="0.3">
      <c r="A428" s="6" t="s">
        <v>82</v>
      </c>
      <c r="B428" s="7" t="s">
        <v>395</v>
      </c>
      <c r="C428" s="8" t="s">
        <v>396</v>
      </c>
      <c r="D428" s="6">
        <v>351</v>
      </c>
      <c r="E428" s="9">
        <v>118402</v>
      </c>
      <c r="F428" s="9">
        <v>102022</v>
      </c>
      <c r="G428" s="9">
        <v>16380</v>
      </c>
      <c r="H428" s="9">
        <v>0</v>
      </c>
      <c r="I428" s="9">
        <v>0</v>
      </c>
      <c r="J428" s="9">
        <v>0</v>
      </c>
      <c r="K428" s="9">
        <v>16380</v>
      </c>
    </row>
    <row r="429" spans="1:11" outlineLevel="2" x14ac:dyDescent="0.3">
      <c r="A429" s="10" t="s">
        <v>85</v>
      </c>
      <c r="B429" s="10"/>
      <c r="C429" s="10"/>
      <c r="D429" s="10"/>
      <c r="E429" s="12">
        <f t="shared" ref="E429:K429" si="12">SUBTOTAL(9,E385:E428)</f>
        <v>320039011</v>
      </c>
      <c r="F429" s="12">
        <f t="shared" si="12"/>
        <v>254565446</v>
      </c>
      <c r="G429" s="12">
        <f t="shared" si="12"/>
        <v>65473565</v>
      </c>
      <c r="H429" s="12">
        <f t="shared" si="12"/>
        <v>0</v>
      </c>
      <c r="I429" s="12">
        <f t="shared" si="12"/>
        <v>0</v>
      </c>
      <c r="J429" s="12">
        <f t="shared" si="12"/>
        <v>0</v>
      </c>
      <c r="K429" s="12">
        <f t="shared" si="12"/>
        <v>65473565</v>
      </c>
    </row>
    <row r="430" spans="1:11" outlineLevel="2" x14ac:dyDescent="0.3">
      <c r="A430" s="6" t="s">
        <v>86</v>
      </c>
      <c r="B430" s="7" t="s">
        <v>426</v>
      </c>
      <c r="C430" s="8" t="s">
        <v>427</v>
      </c>
      <c r="D430" s="6">
        <v>305</v>
      </c>
      <c r="E430" s="9">
        <v>404335</v>
      </c>
      <c r="F430" s="9">
        <v>284067</v>
      </c>
      <c r="G430" s="9">
        <v>120268</v>
      </c>
      <c r="H430" s="9">
        <v>0</v>
      </c>
      <c r="I430" s="9">
        <v>0</v>
      </c>
      <c r="J430" s="9">
        <v>0</v>
      </c>
      <c r="K430" s="9">
        <v>120268</v>
      </c>
    </row>
    <row r="431" spans="1:11" outlineLevel="2" x14ac:dyDescent="0.3">
      <c r="A431" s="6" t="s">
        <v>86</v>
      </c>
      <c r="B431" s="7" t="s">
        <v>462</v>
      </c>
      <c r="C431" s="8" t="s">
        <v>463</v>
      </c>
      <c r="D431" s="6">
        <v>269</v>
      </c>
      <c r="E431" s="9">
        <v>8679</v>
      </c>
      <c r="F431" s="9">
        <v>6144</v>
      </c>
      <c r="G431" s="9">
        <v>2535</v>
      </c>
      <c r="H431" s="9">
        <v>0</v>
      </c>
      <c r="I431" s="9">
        <v>0</v>
      </c>
      <c r="J431" s="9">
        <v>0</v>
      </c>
      <c r="K431" s="9">
        <v>2535</v>
      </c>
    </row>
    <row r="432" spans="1:11" outlineLevel="2" x14ac:dyDescent="0.3">
      <c r="A432" s="6" t="s">
        <v>86</v>
      </c>
      <c r="B432" s="7" t="s">
        <v>307</v>
      </c>
      <c r="C432" s="8" t="s">
        <v>308</v>
      </c>
      <c r="D432" s="6">
        <v>250</v>
      </c>
      <c r="E432" s="9">
        <v>1284869</v>
      </c>
      <c r="F432" s="9">
        <v>670698</v>
      </c>
      <c r="G432" s="9">
        <v>614171</v>
      </c>
      <c r="H432" s="9">
        <v>0</v>
      </c>
      <c r="I432" s="9">
        <v>0</v>
      </c>
      <c r="J432" s="9">
        <v>0</v>
      </c>
      <c r="K432" s="9">
        <v>614171</v>
      </c>
    </row>
    <row r="433" spans="1:11" outlineLevel="2" x14ac:dyDescent="0.3">
      <c r="A433" s="6" t="s">
        <v>86</v>
      </c>
      <c r="B433" s="7" t="s">
        <v>456</v>
      </c>
      <c r="C433" s="8" t="s">
        <v>453</v>
      </c>
      <c r="D433" s="6">
        <v>348</v>
      </c>
      <c r="E433" s="9">
        <v>1223752</v>
      </c>
      <c r="F433" s="9">
        <v>860241</v>
      </c>
      <c r="G433" s="9">
        <v>363511</v>
      </c>
      <c r="H433" s="9">
        <v>0</v>
      </c>
      <c r="I433" s="9">
        <v>0</v>
      </c>
      <c r="J433" s="9">
        <v>0</v>
      </c>
      <c r="K433" s="9">
        <v>363511</v>
      </c>
    </row>
    <row r="434" spans="1:11" outlineLevel="2" x14ac:dyDescent="0.3">
      <c r="A434" s="6" t="s">
        <v>86</v>
      </c>
      <c r="B434" s="7" t="s">
        <v>445</v>
      </c>
      <c r="C434" s="8" t="s">
        <v>92</v>
      </c>
      <c r="D434" s="6">
        <v>354</v>
      </c>
      <c r="E434" s="9">
        <v>86685</v>
      </c>
      <c r="F434" s="9">
        <v>72103</v>
      </c>
      <c r="G434" s="9">
        <v>14582</v>
      </c>
      <c r="H434" s="9">
        <v>0</v>
      </c>
      <c r="I434" s="9">
        <v>0</v>
      </c>
      <c r="J434" s="9">
        <v>0</v>
      </c>
      <c r="K434" s="9">
        <v>14582</v>
      </c>
    </row>
    <row r="435" spans="1:11" outlineLevel="2" x14ac:dyDescent="0.3">
      <c r="A435" s="6" t="s">
        <v>86</v>
      </c>
      <c r="B435" s="7" t="s">
        <v>446</v>
      </c>
      <c r="C435" s="8" t="s">
        <v>447</v>
      </c>
      <c r="D435" s="6">
        <v>286</v>
      </c>
      <c r="E435" s="9">
        <v>48564</v>
      </c>
      <c r="F435" s="9">
        <v>38573</v>
      </c>
      <c r="G435" s="9">
        <v>9991</v>
      </c>
      <c r="H435" s="9">
        <v>0</v>
      </c>
      <c r="I435" s="9">
        <v>0</v>
      </c>
      <c r="J435" s="9">
        <v>0</v>
      </c>
      <c r="K435" s="9">
        <v>9991</v>
      </c>
    </row>
    <row r="436" spans="1:11" outlineLevel="2" x14ac:dyDescent="0.3">
      <c r="A436" s="6" t="s">
        <v>86</v>
      </c>
      <c r="B436" s="7" t="s">
        <v>311</v>
      </c>
      <c r="C436" s="8" t="s">
        <v>312</v>
      </c>
      <c r="D436" s="6">
        <v>172</v>
      </c>
      <c r="E436" s="9">
        <v>509912</v>
      </c>
      <c r="F436" s="9">
        <v>359546</v>
      </c>
      <c r="G436" s="9">
        <v>150366</v>
      </c>
      <c r="H436" s="9">
        <v>0</v>
      </c>
      <c r="I436" s="9">
        <v>0</v>
      </c>
      <c r="J436" s="9">
        <v>0</v>
      </c>
      <c r="K436" s="9">
        <v>150366</v>
      </c>
    </row>
    <row r="437" spans="1:11" outlineLevel="2" x14ac:dyDescent="0.3">
      <c r="A437" s="6" t="s">
        <v>86</v>
      </c>
      <c r="B437" s="7" t="s">
        <v>421</v>
      </c>
      <c r="C437" s="8" t="s">
        <v>422</v>
      </c>
      <c r="D437" s="6">
        <v>278</v>
      </c>
      <c r="E437" s="9">
        <v>1935990</v>
      </c>
      <c r="F437" s="9">
        <v>1331459</v>
      </c>
      <c r="G437" s="9">
        <v>604531</v>
      </c>
      <c r="H437" s="9">
        <v>0</v>
      </c>
      <c r="I437" s="9">
        <v>0</v>
      </c>
      <c r="J437" s="9">
        <v>0</v>
      </c>
      <c r="K437" s="9">
        <v>604531</v>
      </c>
    </row>
    <row r="438" spans="1:11" outlineLevel="2" x14ac:dyDescent="0.3">
      <c r="A438" s="6" t="s">
        <v>86</v>
      </c>
      <c r="B438" s="7" t="s">
        <v>433</v>
      </c>
      <c r="C438" s="8" t="s">
        <v>434</v>
      </c>
      <c r="D438" s="6">
        <v>309</v>
      </c>
      <c r="E438" s="9">
        <v>13640</v>
      </c>
      <c r="F438" s="9">
        <v>7429</v>
      </c>
      <c r="G438" s="9">
        <v>6211</v>
      </c>
      <c r="H438" s="9">
        <v>0</v>
      </c>
      <c r="I438" s="9">
        <v>0</v>
      </c>
      <c r="J438" s="9">
        <v>0</v>
      </c>
      <c r="K438" s="9">
        <v>6211</v>
      </c>
    </row>
    <row r="439" spans="1:11" outlineLevel="2" x14ac:dyDescent="0.3">
      <c r="A439" s="6" t="s">
        <v>86</v>
      </c>
      <c r="B439" s="7" t="s">
        <v>428</v>
      </c>
      <c r="C439" s="8" t="s">
        <v>318</v>
      </c>
      <c r="D439" s="6">
        <v>11</v>
      </c>
      <c r="E439" s="9">
        <v>17982853</v>
      </c>
      <c r="F439" s="9">
        <v>14351227</v>
      </c>
      <c r="G439" s="9">
        <v>3631626</v>
      </c>
      <c r="H439" s="9">
        <v>0</v>
      </c>
      <c r="I439" s="9">
        <v>0</v>
      </c>
      <c r="J439" s="9">
        <v>0</v>
      </c>
      <c r="K439" s="9">
        <v>3631626</v>
      </c>
    </row>
    <row r="440" spans="1:11" outlineLevel="2" x14ac:dyDescent="0.3">
      <c r="A440" s="6" t="s">
        <v>86</v>
      </c>
      <c r="B440" s="7" t="s">
        <v>319</v>
      </c>
      <c r="C440" s="8" t="s">
        <v>320</v>
      </c>
      <c r="D440" s="6">
        <v>313</v>
      </c>
      <c r="E440" s="9">
        <v>3239505</v>
      </c>
      <c r="F440" s="9">
        <v>2671236</v>
      </c>
      <c r="G440" s="9">
        <v>568269</v>
      </c>
      <c r="H440" s="9">
        <v>0</v>
      </c>
      <c r="I440" s="9">
        <v>0</v>
      </c>
      <c r="J440" s="9">
        <v>0</v>
      </c>
      <c r="K440" s="9">
        <v>568269</v>
      </c>
    </row>
    <row r="441" spans="1:11" ht="15.75" customHeight="1" outlineLevel="2" x14ac:dyDescent="0.3">
      <c r="A441" s="6" t="s">
        <v>86</v>
      </c>
      <c r="B441" s="7" t="s">
        <v>429</v>
      </c>
      <c r="C441" s="8" t="s">
        <v>310</v>
      </c>
      <c r="D441" s="6">
        <v>272</v>
      </c>
      <c r="E441" s="9">
        <v>9390921</v>
      </c>
      <c r="F441" s="9">
        <v>7958284</v>
      </c>
      <c r="G441" s="9">
        <v>1432637</v>
      </c>
      <c r="H441" s="9">
        <v>0</v>
      </c>
      <c r="I441" s="9">
        <v>0</v>
      </c>
      <c r="J441" s="9">
        <v>0</v>
      </c>
      <c r="K441" s="9">
        <v>1432637</v>
      </c>
    </row>
    <row r="442" spans="1:11" ht="30.6" outlineLevel="2" x14ac:dyDescent="0.3">
      <c r="A442" s="6" t="s">
        <v>86</v>
      </c>
      <c r="B442" s="152" t="s">
        <v>399</v>
      </c>
      <c r="C442" s="8" t="s">
        <v>400</v>
      </c>
      <c r="D442" s="6">
        <v>276</v>
      </c>
      <c r="E442" s="9">
        <v>938353</v>
      </c>
      <c r="F442" s="9">
        <v>629984</v>
      </c>
      <c r="G442" s="9">
        <v>308369</v>
      </c>
      <c r="H442" s="9">
        <v>0</v>
      </c>
      <c r="I442" s="9">
        <v>0</v>
      </c>
      <c r="J442" s="9">
        <v>0</v>
      </c>
      <c r="K442" s="9">
        <v>308369</v>
      </c>
    </row>
    <row r="443" spans="1:11" ht="48" customHeight="1" outlineLevel="2" x14ac:dyDescent="0.3">
      <c r="A443" s="6" t="s">
        <v>86</v>
      </c>
      <c r="B443" s="152" t="s">
        <v>401</v>
      </c>
      <c r="C443" s="8" t="s">
        <v>402</v>
      </c>
      <c r="D443" s="6">
        <v>292</v>
      </c>
      <c r="E443" s="9">
        <v>7856369</v>
      </c>
      <c r="F443" s="9">
        <v>6178623</v>
      </c>
      <c r="G443" s="9">
        <v>1677746</v>
      </c>
      <c r="H443" s="9">
        <v>0</v>
      </c>
      <c r="I443" s="9">
        <v>0</v>
      </c>
      <c r="J443" s="9">
        <v>0</v>
      </c>
      <c r="K443" s="9">
        <v>1677746</v>
      </c>
    </row>
    <row r="444" spans="1:11" outlineLevel="2" x14ac:dyDescent="0.3">
      <c r="A444" s="6" t="s">
        <v>86</v>
      </c>
      <c r="B444" s="7" t="s">
        <v>315</v>
      </c>
      <c r="C444" s="8" t="s">
        <v>316</v>
      </c>
      <c r="D444" s="6">
        <v>209</v>
      </c>
      <c r="E444" s="9">
        <v>297042</v>
      </c>
      <c r="F444" s="9">
        <v>29832</v>
      </c>
      <c r="G444" s="9">
        <v>267210</v>
      </c>
      <c r="H444" s="9">
        <v>0</v>
      </c>
      <c r="I444" s="9">
        <v>0</v>
      </c>
      <c r="J444" s="9">
        <v>0</v>
      </c>
      <c r="K444" s="9">
        <v>267210</v>
      </c>
    </row>
    <row r="445" spans="1:11" outlineLevel="2" x14ac:dyDescent="0.3">
      <c r="A445" s="6" t="s">
        <v>86</v>
      </c>
      <c r="B445" s="7" t="s">
        <v>389</v>
      </c>
      <c r="C445" s="8" t="s">
        <v>390</v>
      </c>
      <c r="D445" s="6">
        <v>183</v>
      </c>
      <c r="E445" s="9">
        <v>472674</v>
      </c>
      <c r="F445" s="9">
        <v>391438</v>
      </c>
      <c r="G445" s="9">
        <v>81236</v>
      </c>
      <c r="H445" s="9">
        <v>0</v>
      </c>
      <c r="I445" s="9">
        <v>0</v>
      </c>
      <c r="J445" s="9">
        <v>0</v>
      </c>
      <c r="K445" s="9">
        <v>81236</v>
      </c>
    </row>
    <row r="446" spans="1:11" outlineLevel="2" x14ac:dyDescent="0.3">
      <c r="A446" s="6" t="s">
        <v>86</v>
      </c>
      <c r="B446" s="7" t="s">
        <v>413</v>
      </c>
      <c r="C446" s="8" t="s">
        <v>414</v>
      </c>
      <c r="D446" s="6">
        <v>251</v>
      </c>
      <c r="E446" s="9">
        <v>438643</v>
      </c>
      <c r="F446" s="9">
        <v>278771</v>
      </c>
      <c r="G446" s="9">
        <v>159872</v>
      </c>
      <c r="H446" s="9">
        <v>0</v>
      </c>
      <c r="I446" s="9">
        <v>0</v>
      </c>
      <c r="J446" s="9">
        <v>0</v>
      </c>
      <c r="K446" s="9">
        <v>159872</v>
      </c>
    </row>
    <row r="447" spans="1:11" outlineLevel="2" x14ac:dyDescent="0.3">
      <c r="A447" s="6" t="s">
        <v>86</v>
      </c>
      <c r="B447" s="7" t="s">
        <v>464</v>
      </c>
      <c r="C447" s="8" t="s">
        <v>465</v>
      </c>
      <c r="D447" s="6">
        <v>333</v>
      </c>
      <c r="E447" s="9">
        <v>51096</v>
      </c>
      <c r="F447" s="9">
        <v>24635</v>
      </c>
      <c r="G447" s="9">
        <v>26461</v>
      </c>
      <c r="H447" s="9">
        <v>0</v>
      </c>
      <c r="I447" s="9">
        <v>0</v>
      </c>
      <c r="J447" s="9">
        <v>0</v>
      </c>
      <c r="K447" s="9">
        <v>26461</v>
      </c>
    </row>
    <row r="448" spans="1:11" outlineLevel="2" x14ac:dyDescent="0.3">
      <c r="A448" s="6" t="s">
        <v>86</v>
      </c>
      <c r="B448" s="7" t="s">
        <v>435</v>
      </c>
      <c r="C448" s="8" t="s">
        <v>314</v>
      </c>
      <c r="D448" s="6">
        <v>91</v>
      </c>
      <c r="E448" s="9">
        <v>15135</v>
      </c>
      <c r="F448" s="9">
        <v>10746</v>
      </c>
      <c r="G448" s="9">
        <v>4389</v>
      </c>
      <c r="H448" s="9">
        <v>0</v>
      </c>
      <c r="I448" s="9">
        <v>0</v>
      </c>
      <c r="J448" s="9">
        <v>0</v>
      </c>
      <c r="K448" s="9">
        <v>4389</v>
      </c>
    </row>
    <row r="449" spans="1:11" outlineLevel="2" x14ac:dyDescent="0.3">
      <c r="A449" s="6" t="s">
        <v>86</v>
      </c>
      <c r="B449" s="7" t="s">
        <v>321</v>
      </c>
      <c r="C449" s="8" t="s">
        <v>322</v>
      </c>
      <c r="D449" s="6">
        <v>192</v>
      </c>
      <c r="E449" s="9">
        <v>281654</v>
      </c>
      <c r="F449" s="9">
        <v>169043</v>
      </c>
      <c r="G449" s="9">
        <v>112611</v>
      </c>
      <c r="H449" s="9">
        <v>0</v>
      </c>
      <c r="I449" s="9">
        <v>0</v>
      </c>
      <c r="J449" s="9">
        <v>0</v>
      </c>
      <c r="K449" s="9">
        <v>112611</v>
      </c>
    </row>
    <row r="450" spans="1:11" outlineLevel="2" x14ac:dyDescent="0.3">
      <c r="A450" s="6" t="s">
        <v>86</v>
      </c>
      <c r="B450" s="7" t="s">
        <v>323</v>
      </c>
      <c r="C450" s="8" t="s">
        <v>324</v>
      </c>
      <c r="D450" s="6">
        <v>297</v>
      </c>
      <c r="E450" s="9">
        <v>173043548</v>
      </c>
      <c r="F450" s="9">
        <v>150700314</v>
      </c>
      <c r="G450" s="9">
        <v>22343234</v>
      </c>
      <c r="H450" s="9">
        <v>0</v>
      </c>
      <c r="I450" s="9">
        <v>0</v>
      </c>
      <c r="J450" s="9">
        <v>0</v>
      </c>
      <c r="K450" s="9">
        <v>22343234</v>
      </c>
    </row>
    <row r="451" spans="1:11" outlineLevel="2" x14ac:dyDescent="0.3">
      <c r="A451" s="6" t="s">
        <v>86</v>
      </c>
      <c r="B451" s="7" t="s">
        <v>325</v>
      </c>
      <c r="C451" s="8" t="s">
        <v>326</v>
      </c>
      <c r="D451" s="6">
        <v>166</v>
      </c>
      <c r="E451" s="9">
        <v>7441492</v>
      </c>
      <c r="F451" s="9">
        <v>5709338</v>
      </c>
      <c r="G451" s="9">
        <v>1732154</v>
      </c>
      <c r="H451" s="9">
        <v>0</v>
      </c>
      <c r="I451" s="9">
        <v>0</v>
      </c>
      <c r="J451" s="9">
        <v>0</v>
      </c>
      <c r="K451" s="9">
        <v>1732154</v>
      </c>
    </row>
    <row r="452" spans="1:11" outlineLevel="2" x14ac:dyDescent="0.3">
      <c r="A452" s="6" t="s">
        <v>86</v>
      </c>
      <c r="B452" s="7" t="s">
        <v>436</v>
      </c>
      <c r="C452" s="8" t="s">
        <v>437</v>
      </c>
      <c r="D452" s="6">
        <v>268</v>
      </c>
      <c r="E452" s="9">
        <v>6645364</v>
      </c>
      <c r="F452" s="9">
        <v>4043416</v>
      </c>
      <c r="G452" s="9">
        <v>2601948</v>
      </c>
      <c r="H452" s="9">
        <v>0</v>
      </c>
      <c r="I452" s="9">
        <v>0</v>
      </c>
      <c r="J452" s="9">
        <v>0</v>
      </c>
      <c r="K452" s="9">
        <v>2601948</v>
      </c>
    </row>
    <row r="453" spans="1:11" outlineLevel="2" x14ac:dyDescent="0.3">
      <c r="A453" s="6" t="s">
        <v>86</v>
      </c>
      <c r="B453" s="7" t="s">
        <v>327</v>
      </c>
      <c r="C453" s="8" t="s">
        <v>328</v>
      </c>
      <c r="D453" s="6">
        <v>32</v>
      </c>
      <c r="E453" s="9">
        <v>4523685</v>
      </c>
      <c r="F453" s="9">
        <v>4169933</v>
      </c>
      <c r="G453" s="9">
        <v>353752</v>
      </c>
      <c r="H453" s="9">
        <v>0</v>
      </c>
      <c r="I453" s="9">
        <v>0</v>
      </c>
      <c r="J453" s="9">
        <v>0</v>
      </c>
      <c r="K453" s="9">
        <v>353752</v>
      </c>
    </row>
    <row r="454" spans="1:11" outlineLevel="2" x14ac:dyDescent="0.3">
      <c r="A454" s="6" t="s">
        <v>86</v>
      </c>
      <c r="B454" s="7" t="s">
        <v>454</v>
      </c>
      <c r="C454" s="8" t="s">
        <v>404</v>
      </c>
      <c r="D454" s="6">
        <v>230</v>
      </c>
      <c r="E454" s="9">
        <v>5839873</v>
      </c>
      <c r="F454" s="9">
        <v>5536750</v>
      </c>
      <c r="G454" s="9">
        <v>303123</v>
      </c>
      <c r="H454" s="9">
        <v>0</v>
      </c>
      <c r="I454" s="9">
        <v>0</v>
      </c>
      <c r="J454" s="9">
        <v>0</v>
      </c>
      <c r="K454" s="9">
        <v>303123</v>
      </c>
    </row>
    <row r="455" spans="1:11" outlineLevel="2" x14ac:dyDescent="0.3">
      <c r="A455" s="6" t="s">
        <v>86</v>
      </c>
      <c r="B455" s="7" t="s">
        <v>438</v>
      </c>
      <c r="C455" s="8" t="s">
        <v>439</v>
      </c>
      <c r="D455" s="6">
        <v>148</v>
      </c>
      <c r="E455" s="9">
        <v>190413</v>
      </c>
      <c r="F455" s="9">
        <v>5416</v>
      </c>
      <c r="G455" s="9">
        <v>184997</v>
      </c>
      <c r="H455" s="9">
        <v>0</v>
      </c>
      <c r="I455" s="9">
        <v>0</v>
      </c>
      <c r="J455" s="9">
        <v>0</v>
      </c>
      <c r="K455" s="9">
        <v>184997</v>
      </c>
    </row>
    <row r="456" spans="1:11" outlineLevel="2" x14ac:dyDescent="0.3">
      <c r="A456" s="6" t="s">
        <v>86</v>
      </c>
      <c r="B456" s="7" t="s">
        <v>329</v>
      </c>
      <c r="C456" s="8" t="s">
        <v>330</v>
      </c>
      <c r="D456" s="6">
        <v>153</v>
      </c>
      <c r="E456" s="9">
        <v>4617785</v>
      </c>
      <c r="F456" s="9">
        <v>3861580</v>
      </c>
      <c r="G456" s="9">
        <v>756205</v>
      </c>
      <c r="H456" s="9">
        <v>0</v>
      </c>
      <c r="I456" s="9">
        <v>0</v>
      </c>
      <c r="J456" s="9">
        <v>0</v>
      </c>
      <c r="K456" s="9">
        <v>756205</v>
      </c>
    </row>
    <row r="457" spans="1:11" outlineLevel="2" x14ac:dyDescent="0.3">
      <c r="A457" s="6" t="s">
        <v>86</v>
      </c>
      <c r="B457" s="7" t="s">
        <v>415</v>
      </c>
      <c r="C457" s="8" t="s">
        <v>416</v>
      </c>
      <c r="D457" s="6">
        <v>155</v>
      </c>
      <c r="E457" s="9">
        <v>987871</v>
      </c>
      <c r="F457" s="9">
        <v>268064</v>
      </c>
      <c r="G457" s="9">
        <v>719807</v>
      </c>
      <c r="H457" s="9">
        <v>0</v>
      </c>
      <c r="I457" s="9">
        <v>0</v>
      </c>
      <c r="J457" s="9">
        <v>0</v>
      </c>
      <c r="K457" s="9">
        <v>719807</v>
      </c>
    </row>
    <row r="458" spans="1:11" outlineLevel="2" x14ac:dyDescent="0.3">
      <c r="A458" s="6" t="s">
        <v>86</v>
      </c>
      <c r="B458" s="7" t="s">
        <v>95</v>
      </c>
      <c r="C458" s="8" t="s">
        <v>96</v>
      </c>
      <c r="D458" s="6">
        <v>42</v>
      </c>
      <c r="E458" s="9">
        <v>16152484</v>
      </c>
      <c r="F458" s="9">
        <v>13025656</v>
      </c>
      <c r="G458" s="9">
        <v>3126828</v>
      </c>
      <c r="H458" s="9">
        <v>0</v>
      </c>
      <c r="I458" s="9">
        <v>0</v>
      </c>
      <c r="J458" s="9">
        <v>0</v>
      </c>
      <c r="K458" s="9">
        <v>3126828</v>
      </c>
    </row>
    <row r="459" spans="1:11" outlineLevel="2" x14ac:dyDescent="0.3">
      <c r="A459" s="6" t="s">
        <v>86</v>
      </c>
      <c r="B459" s="7" t="s">
        <v>331</v>
      </c>
      <c r="C459" s="8" t="s">
        <v>324</v>
      </c>
      <c r="D459" s="6">
        <v>48</v>
      </c>
      <c r="E459" s="9">
        <v>23711552</v>
      </c>
      <c r="F459" s="9">
        <v>20724878</v>
      </c>
      <c r="G459" s="9">
        <v>2986674</v>
      </c>
      <c r="H459" s="9">
        <v>0</v>
      </c>
      <c r="I459" s="9">
        <v>0</v>
      </c>
      <c r="J459" s="9">
        <v>0</v>
      </c>
      <c r="K459" s="9">
        <v>2986674</v>
      </c>
    </row>
    <row r="460" spans="1:11" outlineLevel="1" x14ac:dyDescent="0.3">
      <c r="A460" s="6" t="s">
        <v>86</v>
      </c>
      <c r="B460" s="7" t="s">
        <v>83</v>
      </c>
      <c r="C460" s="8" t="s">
        <v>84</v>
      </c>
      <c r="D460" s="6">
        <v>218</v>
      </c>
      <c r="E460" s="9">
        <v>3581330</v>
      </c>
      <c r="F460" s="9">
        <v>2599910</v>
      </c>
      <c r="G460" s="9">
        <v>981420</v>
      </c>
      <c r="H460" s="9">
        <v>0</v>
      </c>
      <c r="I460" s="9">
        <v>0</v>
      </c>
      <c r="J460" s="9">
        <v>0</v>
      </c>
      <c r="K460" s="9">
        <v>981420</v>
      </c>
    </row>
    <row r="461" spans="1:11" outlineLevel="2" x14ac:dyDescent="0.3">
      <c r="A461" s="6" t="s">
        <v>86</v>
      </c>
      <c r="B461" s="7" t="s">
        <v>410</v>
      </c>
      <c r="C461" s="8" t="s">
        <v>408</v>
      </c>
      <c r="D461" s="6">
        <v>350</v>
      </c>
      <c r="E461" s="9">
        <v>75583</v>
      </c>
      <c r="F461" s="9">
        <v>67957</v>
      </c>
      <c r="G461" s="9">
        <v>7626</v>
      </c>
      <c r="H461" s="9">
        <v>0</v>
      </c>
      <c r="I461" s="9">
        <v>0</v>
      </c>
      <c r="J461" s="9">
        <v>0</v>
      </c>
      <c r="K461" s="9">
        <v>7626</v>
      </c>
    </row>
    <row r="462" spans="1:11" outlineLevel="2" x14ac:dyDescent="0.3">
      <c r="A462" s="6" t="s">
        <v>86</v>
      </c>
      <c r="B462" s="7" t="s">
        <v>466</v>
      </c>
      <c r="C462" s="8" t="s">
        <v>467</v>
      </c>
      <c r="D462" s="6">
        <v>195</v>
      </c>
      <c r="E462" s="9">
        <v>9000</v>
      </c>
      <c r="F462" s="9">
        <v>4735</v>
      </c>
      <c r="G462" s="9">
        <v>4265</v>
      </c>
      <c r="H462" s="9">
        <v>0</v>
      </c>
      <c r="I462" s="9">
        <v>0</v>
      </c>
      <c r="J462" s="9">
        <v>0</v>
      </c>
      <c r="K462" s="9">
        <v>4265</v>
      </c>
    </row>
    <row r="463" spans="1:11" outlineLevel="2" x14ac:dyDescent="0.3">
      <c r="A463" s="6" t="s">
        <v>86</v>
      </c>
      <c r="B463" s="7" t="s">
        <v>417</v>
      </c>
      <c r="C463" s="8" t="s">
        <v>418</v>
      </c>
      <c r="D463" s="6">
        <v>173</v>
      </c>
      <c r="E463" s="9">
        <v>1547323</v>
      </c>
      <c r="F463" s="9">
        <v>1294523</v>
      </c>
      <c r="G463" s="9">
        <v>252800</v>
      </c>
      <c r="H463" s="9">
        <v>0</v>
      </c>
      <c r="I463" s="9">
        <v>0</v>
      </c>
      <c r="J463" s="9">
        <v>0</v>
      </c>
      <c r="K463" s="9">
        <v>252800</v>
      </c>
    </row>
    <row r="464" spans="1:11" outlineLevel="2" x14ac:dyDescent="0.3">
      <c r="A464" s="6" t="s">
        <v>86</v>
      </c>
      <c r="B464" s="7" t="s">
        <v>457</v>
      </c>
      <c r="C464" s="8" t="s">
        <v>458</v>
      </c>
      <c r="D464" s="6">
        <v>304</v>
      </c>
      <c r="E464" s="9">
        <v>201323</v>
      </c>
      <c r="F464" s="9">
        <v>12323</v>
      </c>
      <c r="G464" s="9">
        <v>189000</v>
      </c>
      <c r="H464" s="9">
        <v>0</v>
      </c>
      <c r="I464" s="9">
        <v>0</v>
      </c>
      <c r="J464" s="9">
        <v>0</v>
      </c>
      <c r="K464" s="9">
        <v>189000</v>
      </c>
    </row>
    <row r="465" spans="1:11" ht="30.6" outlineLevel="2" x14ac:dyDescent="0.3">
      <c r="A465" s="6" t="s">
        <v>86</v>
      </c>
      <c r="B465" s="152" t="s">
        <v>459</v>
      </c>
      <c r="C465" s="8" t="s">
        <v>460</v>
      </c>
      <c r="D465" s="6">
        <v>329</v>
      </c>
      <c r="E465" s="9">
        <v>1484136</v>
      </c>
      <c r="F465" s="9">
        <v>1185110</v>
      </c>
      <c r="G465" s="9">
        <v>299026</v>
      </c>
      <c r="H465" s="9">
        <v>0</v>
      </c>
      <c r="I465" s="9">
        <v>0</v>
      </c>
      <c r="J465" s="9">
        <v>0</v>
      </c>
      <c r="K465" s="9">
        <v>299026</v>
      </c>
    </row>
    <row r="466" spans="1:11" ht="15.75" customHeight="1" outlineLevel="2" x14ac:dyDescent="0.3">
      <c r="A466" s="6" t="s">
        <v>86</v>
      </c>
      <c r="B466" s="7" t="s">
        <v>430</v>
      </c>
      <c r="C466" s="8" t="s">
        <v>424</v>
      </c>
      <c r="D466" s="6">
        <v>261</v>
      </c>
      <c r="E466" s="9">
        <v>790823</v>
      </c>
      <c r="F466" s="9">
        <v>738103</v>
      </c>
      <c r="G466" s="9">
        <v>52720</v>
      </c>
      <c r="H466" s="9">
        <v>0</v>
      </c>
      <c r="I466" s="9">
        <v>0</v>
      </c>
      <c r="J466" s="9">
        <v>0</v>
      </c>
      <c r="K466" s="9">
        <v>52720</v>
      </c>
    </row>
    <row r="467" spans="1:11" outlineLevel="2" x14ac:dyDescent="0.3">
      <c r="A467" s="6" t="s">
        <v>86</v>
      </c>
      <c r="B467" s="7" t="s">
        <v>431</v>
      </c>
      <c r="C467" s="8" t="s">
        <v>337</v>
      </c>
      <c r="D467" s="6">
        <v>244</v>
      </c>
      <c r="E467" s="9">
        <v>1888836</v>
      </c>
      <c r="F467" s="9">
        <v>1773230</v>
      </c>
      <c r="G467" s="9">
        <v>115606</v>
      </c>
      <c r="H467" s="9">
        <v>0</v>
      </c>
      <c r="I467" s="9">
        <v>0</v>
      </c>
      <c r="J467" s="9">
        <v>0</v>
      </c>
      <c r="K467" s="9">
        <v>115606</v>
      </c>
    </row>
    <row r="468" spans="1:11" outlineLevel="2" x14ac:dyDescent="0.3">
      <c r="A468" s="6" t="s">
        <v>86</v>
      </c>
      <c r="B468" s="7" t="s">
        <v>440</v>
      </c>
      <c r="C468" s="8" t="s">
        <v>324</v>
      </c>
      <c r="D468" s="6">
        <v>280</v>
      </c>
      <c r="E468" s="9">
        <v>119811</v>
      </c>
      <c r="F468" s="9">
        <v>29250</v>
      </c>
      <c r="G468" s="9">
        <v>90561</v>
      </c>
      <c r="H468" s="9">
        <v>0</v>
      </c>
      <c r="I468" s="9">
        <v>0</v>
      </c>
      <c r="J468" s="9">
        <v>0</v>
      </c>
      <c r="K468" s="9">
        <v>90561</v>
      </c>
    </row>
    <row r="469" spans="1:11" outlineLevel="2" x14ac:dyDescent="0.3">
      <c r="A469" s="6" t="s">
        <v>86</v>
      </c>
      <c r="B469" s="7" t="s">
        <v>461</v>
      </c>
      <c r="C469" s="8" t="s">
        <v>314</v>
      </c>
      <c r="D469" s="6">
        <v>176</v>
      </c>
      <c r="E469" s="9">
        <v>4838148</v>
      </c>
      <c r="F469" s="9">
        <v>3627093</v>
      </c>
      <c r="G469" s="9">
        <v>1211055</v>
      </c>
      <c r="H469" s="9">
        <v>0</v>
      </c>
      <c r="I469" s="9">
        <v>0</v>
      </c>
      <c r="J469" s="9">
        <v>0</v>
      </c>
      <c r="K469" s="9">
        <v>1211055</v>
      </c>
    </row>
    <row r="470" spans="1:11" outlineLevel="2" x14ac:dyDescent="0.3">
      <c r="A470" s="6" t="s">
        <v>86</v>
      </c>
      <c r="B470" s="7" t="s">
        <v>468</v>
      </c>
      <c r="C470" s="8" t="s">
        <v>469</v>
      </c>
      <c r="D470" s="6">
        <v>57</v>
      </c>
      <c r="E470" s="9">
        <v>108771</v>
      </c>
      <c r="F470" s="9">
        <v>62375</v>
      </c>
      <c r="G470" s="9">
        <v>46396</v>
      </c>
      <c r="H470" s="9">
        <v>0</v>
      </c>
      <c r="I470" s="9">
        <v>0</v>
      </c>
      <c r="J470" s="9">
        <v>0</v>
      </c>
      <c r="K470" s="9">
        <v>46396</v>
      </c>
    </row>
    <row r="471" spans="1:11" outlineLevel="2" x14ac:dyDescent="0.3">
      <c r="A471" s="6" t="s">
        <v>86</v>
      </c>
      <c r="B471" s="7" t="s">
        <v>391</v>
      </c>
      <c r="C471" s="8" t="s">
        <v>392</v>
      </c>
      <c r="D471" s="6">
        <v>171</v>
      </c>
      <c r="E471" s="9">
        <v>2690215</v>
      </c>
      <c r="F471" s="9">
        <v>2201763</v>
      </c>
      <c r="G471" s="9">
        <v>488452</v>
      </c>
      <c r="H471" s="9">
        <v>0</v>
      </c>
      <c r="I471" s="9">
        <v>0</v>
      </c>
      <c r="J471" s="9">
        <v>0</v>
      </c>
      <c r="K471" s="9">
        <v>488452</v>
      </c>
    </row>
    <row r="472" spans="1:11" outlineLevel="2" x14ac:dyDescent="0.3">
      <c r="A472" s="6" t="s">
        <v>86</v>
      </c>
      <c r="B472" s="7" t="s">
        <v>425</v>
      </c>
      <c r="C472" s="8" t="s">
        <v>337</v>
      </c>
      <c r="D472" s="6">
        <v>258</v>
      </c>
      <c r="E472" s="9">
        <v>3264325</v>
      </c>
      <c r="F472" s="9">
        <v>2074791</v>
      </c>
      <c r="G472" s="9">
        <v>1189534</v>
      </c>
      <c r="H472" s="9">
        <v>0</v>
      </c>
      <c r="I472" s="9">
        <v>0</v>
      </c>
      <c r="J472" s="9">
        <v>0</v>
      </c>
      <c r="K472" s="9">
        <v>1189534</v>
      </c>
    </row>
    <row r="473" spans="1:11" outlineLevel="2" x14ac:dyDescent="0.3">
      <c r="A473" s="6" t="s">
        <v>86</v>
      </c>
      <c r="B473" s="7" t="s">
        <v>441</v>
      </c>
      <c r="C473" s="8" t="s">
        <v>442</v>
      </c>
      <c r="D473" s="6">
        <v>228</v>
      </c>
      <c r="E473" s="9">
        <v>7405</v>
      </c>
      <c r="F473" s="9">
        <v>3652</v>
      </c>
      <c r="G473" s="9">
        <v>3753</v>
      </c>
      <c r="H473" s="9">
        <v>0</v>
      </c>
      <c r="I473" s="9">
        <v>0</v>
      </c>
      <c r="J473" s="9">
        <v>0</v>
      </c>
      <c r="K473" s="9">
        <v>3753</v>
      </c>
    </row>
    <row r="474" spans="1:11" outlineLevel="2" x14ac:dyDescent="0.3">
      <c r="A474" s="6" t="s">
        <v>86</v>
      </c>
      <c r="B474" s="7" t="s">
        <v>470</v>
      </c>
      <c r="C474" s="8" t="s">
        <v>471</v>
      </c>
      <c r="D474" s="6">
        <v>58</v>
      </c>
      <c r="E474" s="9">
        <v>205106</v>
      </c>
      <c r="F474" s="9">
        <v>197875</v>
      </c>
      <c r="G474" s="9">
        <v>7231</v>
      </c>
      <c r="H474" s="9">
        <v>0</v>
      </c>
      <c r="I474" s="9">
        <v>0</v>
      </c>
      <c r="J474" s="9">
        <v>0</v>
      </c>
      <c r="K474" s="9">
        <v>7231</v>
      </c>
    </row>
    <row r="475" spans="1:11" outlineLevel="2" x14ac:dyDescent="0.3">
      <c r="A475" s="6" t="s">
        <v>86</v>
      </c>
      <c r="B475" s="7" t="s">
        <v>443</v>
      </c>
      <c r="C475" s="8" t="s">
        <v>444</v>
      </c>
      <c r="D475" s="6">
        <v>308</v>
      </c>
      <c r="E475" s="9">
        <v>242733</v>
      </c>
      <c r="F475" s="9">
        <v>87061</v>
      </c>
      <c r="G475" s="9">
        <v>155672</v>
      </c>
      <c r="H475" s="9">
        <v>0</v>
      </c>
      <c r="I475" s="9">
        <v>0</v>
      </c>
      <c r="J475" s="9">
        <v>0</v>
      </c>
      <c r="K475" s="9">
        <v>155672</v>
      </c>
    </row>
    <row r="476" spans="1:11" outlineLevel="2" x14ac:dyDescent="0.3">
      <c r="A476" s="6" t="s">
        <v>86</v>
      </c>
      <c r="B476" s="7" t="s">
        <v>338</v>
      </c>
      <c r="C476" s="8" t="s">
        <v>324</v>
      </c>
      <c r="D476" s="6">
        <v>260</v>
      </c>
      <c r="E476" s="9">
        <v>17524560</v>
      </c>
      <c r="F476" s="9">
        <v>14643538</v>
      </c>
      <c r="G476" s="9">
        <v>2881022</v>
      </c>
      <c r="H476" s="9">
        <v>0</v>
      </c>
      <c r="I476" s="9">
        <v>0</v>
      </c>
      <c r="J476" s="9">
        <v>0</v>
      </c>
      <c r="K476" s="9">
        <v>2881022</v>
      </c>
    </row>
    <row r="477" spans="1:11" outlineLevel="2" x14ac:dyDescent="0.3">
      <c r="A477" s="6" t="s">
        <v>86</v>
      </c>
      <c r="B477" s="7" t="s">
        <v>432</v>
      </c>
      <c r="C477" s="8" t="s">
        <v>394</v>
      </c>
      <c r="D477" s="6">
        <v>346</v>
      </c>
      <c r="E477" s="9">
        <v>32108</v>
      </c>
      <c r="F477" s="9">
        <v>16987</v>
      </c>
      <c r="G477" s="9">
        <v>15121</v>
      </c>
      <c r="H477" s="9">
        <v>0</v>
      </c>
      <c r="I477" s="9">
        <v>0</v>
      </c>
      <c r="J477" s="9">
        <v>0</v>
      </c>
      <c r="K477" s="9">
        <v>15121</v>
      </c>
    </row>
    <row r="478" spans="1:11" ht="15.75" customHeight="1" outlineLevel="2" x14ac:dyDescent="0.3">
      <c r="A478" s="6" t="s">
        <v>86</v>
      </c>
      <c r="B478" s="7" t="s">
        <v>395</v>
      </c>
      <c r="C478" s="8" t="s">
        <v>396</v>
      </c>
      <c r="D478" s="6">
        <v>351</v>
      </c>
      <c r="E478" s="9">
        <v>122036</v>
      </c>
      <c r="F478" s="9">
        <v>112462</v>
      </c>
      <c r="G478" s="9">
        <v>9574</v>
      </c>
      <c r="H478" s="9">
        <v>0</v>
      </c>
      <c r="I478" s="9">
        <v>0</v>
      </c>
      <c r="J478" s="9">
        <v>0</v>
      </c>
      <c r="K478" s="9">
        <v>9574</v>
      </c>
    </row>
    <row r="479" spans="1:11" outlineLevel="2" x14ac:dyDescent="0.3">
      <c r="A479" s="10" t="s">
        <v>99</v>
      </c>
      <c r="B479" s="10"/>
      <c r="C479" s="10"/>
      <c r="D479" s="10"/>
      <c r="E479" s="11">
        <f t="shared" ref="E479:K479" si="13">SUBTOTAL(9,E430:E478)</f>
        <v>328368310</v>
      </c>
      <c r="F479" s="11">
        <f t="shared" si="13"/>
        <v>275102162</v>
      </c>
      <c r="G479" s="11">
        <f t="shared" si="13"/>
        <v>53266148</v>
      </c>
      <c r="H479" s="11">
        <f t="shared" si="13"/>
        <v>0</v>
      </c>
      <c r="I479" s="11">
        <f t="shared" si="13"/>
        <v>0</v>
      </c>
      <c r="J479" s="11">
        <f t="shared" si="13"/>
        <v>0</v>
      </c>
      <c r="K479" s="11">
        <f t="shared" si="13"/>
        <v>53266148</v>
      </c>
    </row>
    <row r="480" spans="1:11" outlineLevel="2" x14ac:dyDescent="0.3">
      <c r="A480" s="6" t="s">
        <v>100</v>
      </c>
      <c r="B480" s="7" t="s">
        <v>426</v>
      </c>
      <c r="C480" s="8" t="s">
        <v>427</v>
      </c>
      <c r="D480" s="6">
        <v>305</v>
      </c>
      <c r="E480" s="9">
        <v>163684</v>
      </c>
      <c r="F480" s="9">
        <v>121828</v>
      </c>
      <c r="G480" s="9">
        <v>41856</v>
      </c>
      <c r="H480" s="9">
        <v>0</v>
      </c>
      <c r="I480" s="9">
        <v>0</v>
      </c>
      <c r="J480" s="9">
        <v>0</v>
      </c>
      <c r="K480" s="9">
        <v>41856</v>
      </c>
    </row>
    <row r="481" spans="1:11" outlineLevel="2" x14ac:dyDescent="0.3">
      <c r="A481" s="6" t="s">
        <v>100</v>
      </c>
      <c r="B481" s="7" t="s">
        <v>462</v>
      </c>
      <c r="C481" s="8" t="s">
        <v>463</v>
      </c>
      <c r="D481" s="6">
        <v>269</v>
      </c>
      <c r="E481" s="9">
        <v>12470</v>
      </c>
      <c r="F481" s="9">
        <v>9355</v>
      </c>
      <c r="G481" s="9">
        <v>3115</v>
      </c>
      <c r="H481" s="9">
        <v>0</v>
      </c>
      <c r="I481" s="9">
        <v>0</v>
      </c>
      <c r="J481" s="9">
        <v>0</v>
      </c>
      <c r="K481" s="9">
        <v>3115</v>
      </c>
    </row>
    <row r="482" spans="1:11" outlineLevel="2" x14ac:dyDescent="0.3">
      <c r="A482" s="6" t="s">
        <v>100</v>
      </c>
      <c r="B482" s="7" t="s">
        <v>307</v>
      </c>
      <c r="C482" s="8" t="s">
        <v>308</v>
      </c>
      <c r="D482" s="6">
        <v>250</v>
      </c>
      <c r="E482" s="9">
        <v>1382752</v>
      </c>
      <c r="F482" s="9">
        <v>1354624</v>
      </c>
      <c r="G482" s="9">
        <v>28128</v>
      </c>
      <c r="H482" s="9">
        <v>0</v>
      </c>
      <c r="I482" s="9">
        <v>0</v>
      </c>
      <c r="J482" s="9">
        <v>0</v>
      </c>
      <c r="K482" s="9">
        <v>28128</v>
      </c>
    </row>
    <row r="483" spans="1:11" outlineLevel="2" x14ac:dyDescent="0.3">
      <c r="A483" s="6" t="s">
        <v>100</v>
      </c>
      <c r="B483" s="7" t="s">
        <v>456</v>
      </c>
      <c r="C483" s="8" t="s">
        <v>453</v>
      </c>
      <c r="D483" s="6">
        <v>348</v>
      </c>
      <c r="E483" s="9">
        <v>54274890</v>
      </c>
      <c r="F483" s="9">
        <v>43186728</v>
      </c>
      <c r="G483" s="9">
        <v>11088162</v>
      </c>
      <c r="H483" s="9">
        <v>0</v>
      </c>
      <c r="I483" s="9">
        <v>0</v>
      </c>
      <c r="J483" s="9">
        <v>0</v>
      </c>
      <c r="K483" s="9">
        <v>11088162</v>
      </c>
    </row>
    <row r="484" spans="1:11" outlineLevel="2" x14ac:dyDescent="0.3">
      <c r="A484" s="6" t="s">
        <v>100</v>
      </c>
      <c r="B484" s="7" t="s">
        <v>445</v>
      </c>
      <c r="C484" s="8" t="s">
        <v>92</v>
      </c>
      <c r="D484" s="6">
        <v>354</v>
      </c>
      <c r="E484" s="9">
        <v>49027</v>
      </c>
      <c r="F484" s="9">
        <v>43176</v>
      </c>
      <c r="G484" s="9">
        <v>5851</v>
      </c>
      <c r="H484" s="9">
        <v>0</v>
      </c>
      <c r="I484" s="9">
        <v>0</v>
      </c>
      <c r="J484" s="9">
        <v>0</v>
      </c>
      <c r="K484" s="9">
        <v>5851</v>
      </c>
    </row>
    <row r="485" spans="1:11" outlineLevel="2" x14ac:dyDescent="0.3">
      <c r="A485" s="6" t="s">
        <v>100</v>
      </c>
      <c r="B485" s="7" t="s">
        <v>421</v>
      </c>
      <c r="C485" s="8" t="s">
        <v>422</v>
      </c>
      <c r="D485" s="6">
        <v>278</v>
      </c>
      <c r="E485" s="9">
        <v>1945612</v>
      </c>
      <c r="F485" s="9">
        <v>1771159</v>
      </c>
      <c r="G485" s="9">
        <v>174453</v>
      </c>
      <c r="H485" s="9">
        <v>0</v>
      </c>
      <c r="I485" s="9">
        <v>0</v>
      </c>
      <c r="J485" s="9">
        <v>0</v>
      </c>
      <c r="K485" s="9">
        <v>174453</v>
      </c>
    </row>
    <row r="486" spans="1:11" outlineLevel="2" x14ac:dyDescent="0.3">
      <c r="A486" s="6" t="s">
        <v>100</v>
      </c>
      <c r="B486" s="7" t="s">
        <v>433</v>
      </c>
      <c r="C486" s="8" t="s">
        <v>434</v>
      </c>
      <c r="D486" s="6">
        <v>309</v>
      </c>
      <c r="E486" s="9">
        <v>10638</v>
      </c>
      <c r="F486" s="9">
        <v>1061</v>
      </c>
      <c r="G486" s="9">
        <v>9577</v>
      </c>
      <c r="H486" s="9">
        <v>0</v>
      </c>
      <c r="I486" s="9">
        <v>0</v>
      </c>
      <c r="J486" s="9">
        <v>0</v>
      </c>
      <c r="K486" s="9">
        <v>9577</v>
      </c>
    </row>
    <row r="487" spans="1:11" outlineLevel="2" x14ac:dyDescent="0.3">
      <c r="A487" s="6" t="s">
        <v>100</v>
      </c>
      <c r="B487" s="7" t="s">
        <v>428</v>
      </c>
      <c r="C487" s="8" t="s">
        <v>318</v>
      </c>
      <c r="D487" s="6">
        <v>11</v>
      </c>
      <c r="E487" s="9">
        <v>21146549</v>
      </c>
      <c r="F487" s="9">
        <v>17942274</v>
      </c>
      <c r="G487" s="9">
        <v>3204275</v>
      </c>
      <c r="H487" s="9">
        <v>6116</v>
      </c>
      <c r="I487" s="9">
        <v>2133</v>
      </c>
      <c r="J487" s="9">
        <v>3983</v>
      </c>
      <c r="K487" s="9">
        <v>3200292</v>
      </c>
    </row>
    <row r="488" spans="1:11" outlineLevel="2" x14ac:dyDescent="0.3">
      <c r="A488" s="6" t="s">
        <v>100</v>
      </c>
      <c r="B488" s="7" t="s">
        <v>319</v>
      </c>
      <c r="C488" s="8" t="s">
        <v>320</v>
      </c>
      <c r="D488" s="6">
        <v>313</v>
      </c>
      <c r="E488" s="9">
        <v>3339644</v>
      </c>
      <c r="F488" s="9">
        <v>3296121</v>
      </c>
      <c r="G488" s="9">
        <v>43523</v>
      </c>
      <c r="H488" s="9">
        <v>0</v>
      </c>
      <c r="I488" s="9">
        <v>0</v>
      </c>
      <c r="J488" s="9">
        <v>0</v>
      </c>
      <c r="K488" s="9">
        <v>43523</v>
      </c>
    </row>
    <row r="489" spans="1:11" ht="15.75" customHeight="1" outlineLevel="2" x14ac:dyDescent="0.3">
      <c r="A489" s="6" t="s">
        <v>100</v>
      </c>
      <c r="B489" s="7" t="s">
        <v>429</v>
      </c>
      <c r="C489" s="8" t="s">
        <v>310</v>
      </c>
      <c r="D489" s="6">
        <v>272</v>
      </c>
      <c r="E489" s="9">
        <v>9245785</v>
      </c>
      <c r="F489" s="9">
        <v>9214618</v>
      </c>
      <c r="G489" s="9">
        <v>31167</v>
      </c>
      <c r="H489" s="9">
        <v>0</v>
      </c>
      <c r="I489" s="9">
        <v>0</v>
      </c>
      <c r="J489" s="9">
        <v>0</v>
      </c>
      <c r="K489" s="9">
        <v>31167</v>
      </c>
    </row>
    <row r="490" spans="1:11" ht="30.6" outlineLevel="2" x14ac:dyDescent="0.3">
      <c r="A490" s="6" t="s">
        <v>100</v>
      </c>
      <c r="B490" s="152" t="s">
        <v>399</v>
      </c>
      <c r="C490" s="8" t="s">
        <v>400</v>
      </c>
      <c r="D490" s="6">
        <v>276</v>
      </c>
      <c r="E490" s="9">
        <v>824608</v>
      </c>
      <c r="F490" s="9">
        <v>616600</v>
      </c>
      <c r="G490" s="9">
        <v>208008</v>
      </c>
      <c r="H490" s="9">
        <v>0</v>
      </c>
      <c r="I490" s="9">
        <v>0</v>
      </c>
      <c r="J490" s="9">
        <v>0</v>
      </c>
      <c r="K490" s="9">
        <v>208008</v>
      </c>
    </row>
    <row r="491" spans="1:11" ht="48" customHeight="1" outlineLevel="2" x14ac:dyDescent="0.3">
      <c r="A491" s="6" t="s">
        <v>100</v>
      </c>
      <c r="B491" s="152" t="s">
        <v>401</v>
      </c>
      <c r="C491" s="8" t="s">
        <v>402</v>
      </c>
      <c r="D491" s="6">
        <v>292</v>
      </c>
      <c r="E491" s="9">
        <v>8776032</v>
      </c>
      <c r="F491" s="9">
        <v>8520670</v>
      </c>
      <c r="G491" s="9">
        <v>255362</v>
      </c>
      <c r="H491" s="9">
        <v>33477</v>
      </c>
      <c r="I491" s="9">
        <v>11081</v>
      </c>
      <c r="J491" s="9">
        <v>22396</v>
      </c>
      <c r="K491" s="9">
        <v>232966</v>
      </c>
    </row>
    <row r="492" spans="1:11" outlineLevel="2" x14ac:dyDescent="0.3">
      <c r="A492" s="6" t="s">
        <v>100</v>
      </c>
      <c r="B492" s="7" t="s">
        <v>315</v>
      </c>
      <c r="C492" s="8" t="s">
        <v>316</v>
      </c>
      <c r="D492" s="6">
        <v>209</v>
      </c>
      <c r="E492" s="9">
        <v>337987</v>
      </c>
      <c r="F492" s="9">
        <v>316188</v>
      </c>
      <c r="G492" s="9">
        <v>21799</v>
      </c>
      <c r="H492" s="9">
        <v>0</v>
      </c>
      <c r="I492" s="9">
        <v>0</v>
      </c>
      <c r="J492" s="9">
        <v>0</v>
      </c>
      <c r="K492" s="9">
        <v>21799</v>
      </c>
    </row>
    <row r="493" spans="1:11" outlineLevel="2" x14ac:dyDescent="0.3">
      <c r="A493" s="6" t="s">
        <v>100</v>
      </c>
      <c r="B493" s="7" t="s">
        <v>389</v>
      </c>
      <c r="C493" s="8" t="s">
        <v>390</v>
      </c>
      <c r="D493" s="6">
        <v>183</v>
      </c>
      <c r="E493" s="9">
        <v>444298</v>
      </c>
      <c r="F493" s="9">
        <v>442546</v>
      </c>
      <c r="G493" s="9">
        <v>1752</v>
      </c>
      <c r="H493" s="9">
        <v>0</v>
      </c>
      <c r="I493" s="9">
        <v>0</v>
      </c>
      <c r="J493" s="9">
        <v>0</v>
      </c>
      <c r="K493" s="9">
        <v>1752</v>
      </c>
    </row>
    <row r="494" spans="1:11" outlineLevel="2" x14ac:dyDescent="0.3">
      <c r="A494" s="6" t="s">
        <v>100</v>
      </c>
      <c r="B494" s="7" t="s">
        <v>413</v>
      </c>
      <c r="C494" s="8" t="s">
        <v>414</v>
      </c>
      <c r="D494" s="6">
        <v>251</v>
      </c>
      <c r="E494" s="9">
        <v>382165</v>
      </c>
      <c r="F494" s="9">
        <v>323806</v>
      </c>
      <c r="G494" s="9">
        <v>58359</v>
      </c>
      <c r="H494" s="9">
        <v>0</v>
      </c>
      <c r="I494" s="9">
        <v>0</v>
      </c>
      <c r="J494" s="9">
        <v>0</v>
      </c>
      <c r="K494" s="9">
        <v>58359</v>
      </c>
    </row>
    <row r="495" spans="1:11" outlineLevel="2" x14ac:dyDescent="0.3">
      <c r="A495" s="6" t="s">
        <v>100</v>
      </c>
      <c r="B495" s="7" t="s">
        <v>464</v>
      </c>
      <c r="C495" s="8" t="s">
        <v>465</v>
      </c>
      <c r="D495" s="6">
        <v>333</v>
      </c>
      <c r="E495" s="9">
        <v>65793</v>
      </c>
      <c r="F495" s="9">
        <v>47649</v>
      </c>
      <c r="G495" s="9">
        <v>18144</v>
      </c>
      <c r="H495" s="9">
        <v>0</v>
      </c>
      <c r="I495" s="9">
        <v>0</v>
      </c>
      <c r="J495" s="9">
        <v>0</v>
      </c>
      <c r="K495" s="9">
        <v>18144</v>
      </c>
    </row>
    <row r="496" spans="1:11" outlineLevel="2" x14ac:dyDescent="0.3">
      <c r="A496" s="6" t="s">
        <v>100</v>
      </c>
      <c r="B496" s="7" t="s">
        <v>435</v>
      </c>
      <c r="C496" s="8" t="s">
        <v>314</v>
      </c>
      <c r="D496" s="6">
        <v>91</v>
      </c>
      <c r="E496" s="9">
        <v>12754</v>
      </c>
      <c r="F496" s="9">
        <v>10819</v>
      </c>
      <c r="G496" s="9">
        <v>1935</v>
      </c>
      <c r="H496" s="9">
        <v>0</v>
      </c>
      <c r="I496" s="9">
        <v>0</v>
      </c>
      <c r="J496" s="9">
        <v>0</v>
      </c>
      <c r="K496" s="9">
        <v>1935</v>
      </c>
    </row>
    <row r="497" spans="1:11" outlineLevel="2" x14ac:dyDescent="0.3">
      <c r="A497" s="6" t="s">
        <v>100</v>
      </c>
      <c r="B497" s="7" t="s">
        <v>323</v>
      </c>
      <c r="C497" s="8" t="s">
        <v>324</v>
      </c>
      <c r="D497" s="6">
        <v>297</v>
      </c>
      <c r="E497" s="9">
        <v>256893924</v>
      </c>
      <c r="F497" s="9">
        <v>175216847</v>
      </c>
      <c r="G497" s="9">
        <v>81677077</v>
      </c>
      <c r="H497" s="9">
        <v>0</v>
      </c>
      <c r="I497" s="9">
        <v>0</v>
      </c>
      <c r="J497" s="9">
        <v>0</v>
      </c>
      <c r="K497" s="9">
        <v>81677077</v>
      </c>
    </row>
    <row r="498" spans="1:11" outlineLevel="2" x14ac:dyDescent="0.3">
      <c r="A498" s="6" t="s">
        <v>100</v>
      </c>
      <c r="B498" s="7" t="s">
        <v>325</v>
      </c>
      <c r="C498" s="8" t="s">
        <v>326</v>
      </c>
      <c r="D498" s="6">
        <v>166</v>
      </c>
      <c r="E498" s="9">
        <v>8133459</v>
      </c>
      <c r="F498" s="9">
        <v>7007725</v>
      </c>
      <c r="G498" s="9">
        <v>1125734</v>
      </c>
      <c r="H498" s="9">
        <v>0</v>
      </c>
      <c r="I498" s="9">
        <v>0</v>
      </c>
      <c r="J498" s="9">
        <v>0</v>
      </c>
      <c r="K498" s="9">
        <v>1125734</v>
      </c>
    </row>
    <row r="499" spans="1:11" outlineLevel="2" x14ac:dyDescent="0.3">
      <c r="A499" s="6" t="s">
        <v>100</v>
      </c>
      <c r="B499" s="7" t="s">
        <v>436</v>
      </c>
      <c r="C499" s="8" t="s">
        <v>437</v>
      </c>
      <c r="D499" s="6">
        <v>268</v>
      </c>
      <c r="E499" s="9">
        <v>7419164</v>
      </c>
      <c r="F499" s="9">
        <v>6754707</v>
      </c>
      <c r="G499" s="9">
        <v>664457</v>
      </c>
      <c r="H499" s="9">
        <v>0</v>
      </c>
      <c r="I499" s="9">
        <v>0</v>
      </c>
      <c r="J499" s="9">
        <v>0</v>
      </c>
      <c r="K499" s="9">
        <v>664457</v>
      </c>
    </row>
    <row r="500" spans="1:11" outlineLevel="2" x14ac:dyDescent="0.3">
      <c r="A500" s="6" t="s">
        <v>100</v>
      </c>
      <c r="B500" s="7" t="s">
        <v>327</v>
      </c>
      <c r="C500" s="8" t="s">
        <v>328</v>
      </c>
      <c r="D500" s="6">
        <v>32</v>
      </c>
      <c r="E500" s="9">
        <v>4671453</v>
      </c>
      <c r="F500" s="9">
        <v>4619165</v>
      </c>
      <c r="G500" s="9">
        <v>52288</v>
      </c>
      <c r="H500" s="9">
        <v>0</v>
      </c>
      <c r="I500" s="9">
        <v>0</v>
      </c>
      <c r="J500" s="9">
        <v>0</v>
      </c>
      <c r="K500" s="9">
        <v>52288</v>
      </c>
    </row>
    <row r="501" spans="1:11" outlineLevel="2" x14ac:dyDescent="0.3">
      <c r="A501" s="6" t="s">
        <v>100</v>
      </c>
      <c r="B501" s="7" t="s">
        <v>454</v>
      </c>
      <c r="C501" s="8" t="s">
        <v>404</v>
      </c>
      <c r="D501" s="6">
        <v>230</v>
      </c>
      <c r="E501" s="9">
        <v>5705616</v>
      </c>
      <c r="F501" s="9">
        <v>5667416</v>
      </c>
      <c r="G501" s="9">
        <v>38200</v>
      </c>
      <c r="H501" s="9">
        <v>173</v>
      </c>
      <c r="I501" s="9">
        <v>173</v>
      </c>
      <c r="J501" s="9">
        <v>0</v>
      </c>
      <c r="K501" s="9">
        <v>38200</v>
      </c>
    </row>
    <row r="502" spans="1:11" outlineLevel="2" x14ac:dyDescent="0.3">
      <c r="A502" s="6" t="s">
        <v>100</v>
      </c>
      <c r="B502" s="7" t="s">
        <v>438</v>
      </c>
      <c r="C502" s="8" t="s">
        <v>439</v>
      </c>
      <c r="D502" s="6">
        <v>148</v>
      </c>
      <c r="E502" s="9">
        <v>199869</v>
      </c>
      <c r="F502" s="9">
        <v>7800</v>
      </c>
      <c r="G502" s="9">
        <v>192069</v>
      </c>
      <c r="H502" s="9">
        <v>0</v>
      </c>
      <c r="I502" s="9">
        <v>0</v>
      </c>
      <c r="J502" s="9">
        <v>0</v>
      </c>
      <c r="K502" s="9">
        <v>192069</v>
      </c>
    </row>
    <row r="503" spans="1:11" outlineLevel="2" x14ac:dyDescent="0.3">
      <c r="A503" s="6" t="s">
        <v>100</v>
      </c>
      <c r="B503" s="7" t="s">
        <v>329</v>
      </c>
      <c r="C503" s="8" t="s">
        <v>330</v>
      </c>
      <c r="D503" s="6">
        <v>153</v>
      </c>
      <c r="E503" s="9">
        <v>4394453</v>
      </c>
      <c r="F503" s="9">
        <v>4276983</v>
      </c>
      <c r="G503" s="9">
        <v>117470</v>
      </c>
      <c r="H503" s="9">
        <v>0</v>
      </c>
      <c r="I503" s="9">
        <v>0</v>
      </c>
      <c r="J503" s="9">
        <v>0</v>
      </c>
      <c r="K503" s="9">
        <v>117470</v>
      </c>
    </row>
    <row r="504" spans="1:11" outlineLevel="1" x14ac:dyDescent="0.3">
      <c r="A504" s="6" t="s">
        <v>100</v>
      </c>
      <c r="B504" s="7" t="s">
        <v>415</v>
      </c>
      <c r="C504" s="8" t="s">
        <v>416</v>
      </c>
      <c r="D504" s="6">
        <v>155</v>
      </c>
      <c r="E504" s="9">
        <v>1071881</v>
      </c>
      <c r="F504" s="9">
        <v>1019256</v>
      </c>
      <c r="G504" s="9">
        <v>52625</v>
      </c>
      <c r="H504" s="9">
        <v>0</v>
      </c>
      <c r="I504" s="9">
        <v>0</v>
      </c>
      <c r="J504" s="9">
        <v>0</v>
      </c>
      <c r="K504" s="9">
        <v>52625</v>
      </c>
    </row>
    <row r="505" spans="1:11" outlineLevel="2" x14ac:dyDescent="0.3">
      <c r="A505" s="6" t="s">
        <v>100</v>
      </c>
      <c r="B505" s="7" t="s">
        <v>95</v>
      </c>
      <c r="C505" s="8" t="s">
        <v>96</v>
      </c>
      <c r="D505" s="6">
        <v>42</v>
      </c>
      <c r="E505" s="9">
        <v>16547869</v>
      </c>
      <c r="F505" s="9">
        <v>13812414</v>
      </c>
      <c r="G505" s="9">
        <v>2735455</v>
      </c>
      <c r="H505" s="9">
        <v>5</v>
      </c>
      <c r="I505" s="9">
        <v>1</v>
      </c>
      <c r="J505" s="9">
        <v>4</v>
      </c>
      <c r="K505" s="9">
        <v>2735451</v>
      </c>
    </row>
    <row r="506" spans="1:11" outlineLevel="2" x14ac:dyDescent="0.3">
      <c r="A506" s="6" t="s">
        <v>100</v>
      </c>
      <c r="B506" s="7" t="s">
        <v>331</v>
      </c>
      <c r="C506" s="8" t="s">
        <v>324</v>
      </c>
      <c r="D506" s="6">
        <v>48</v>
      </c>
      <c r="E506" s="9">
        <v>18493781</v>
      </c>
      <c r="F506" s="9">
        <v>16223313</v>
      </c>
      <c r="G506" s="9">
        <v>2270468</v>
      </c>
      <c r="H506" s="9">
        <v>0</v>
      </c>
      <c r="I506" s="9">
        <v>0</v>
      </c>
      <c r="J506" s="9">
        <v>0</v>
      </c>
      <c r="K506" s="9">
        <v>2270468</v>
      </c>
    </row>
    <row r="507" spans="1:11" outlineLevel="2" x14ac:dyDescent="0.3">
      <c r="A507" s="6" t="s">
        <v>100</v>
      </c>
      <c r="B507" s="7" t="s">
        <v>83</v>
      </c>
      <c r="C507" s="8" t="s">
        <v>84</v>
      </c>
      <c r="D507" s="6">
        <v>218</v>
      </c>
      <c r="E507" s="9">
        <v>3729137</v>
      </c>
      <c r="F507" s="9">
        <v>2850496</v>
      </c>
      <c r="G507" s="9">
        <v>878641</v>
      </c>
      <c r="H507" s="9">
        <v>0</v>
      </c>
      <c r="I507" s="9">
        <v>0</v>
      </c>
      <c r="J507" s="9">
        <v>0</v>
      </c>
      <c r="K507" s="9">
        <v>878641</v>
      </c>
    </row>
    <row r="508" spans="1:11" outlineLevel="2" x14ac:dyDescent="0.3">
      <c r="A508" s="6" t="s">
        <v>100</v>
      </c>
      <c r="B508" s="7" t="s">
        <v>410</v>
      </c>
      <c r="C508" s="8" t="s">
        <v>408</v>
      </c>
      <c r="D508" s="6">
        <v>350</v>
      </c>
      <c r="E508" s="9">
        <v>66447</v>
      </c>
      <c r="F508" s="9">
        <v>54751</v>
      </c>
      <c r="G508" s="9">
        <v>11696</v>
      </c>
      <c r="H508" s="9">
        <v>0</v>
      </c>
      <c r="I508" s="9">
        <v>0</v>
      </c>
      <c r="J508" s="9">
        <v>0</v>
      </c>
      <c r="K508" s="9">
        <v>11696</v>
      </c>
    </row>
    <row r="509" spans="1:11" outlineLevel="2" x14ac:dyDescent="0.3">
      <c r="A509" s="6" t="s">
        <v>100</v>
      </c>
      <c r="B509" s="7" t="s">
        <v>457</v>
      </c>
      <c r="C509" s="8" t="s">
        <v>458</v>
      </c>
      <c r="D509" s="6">
        <v>304</v>
      </c>
      <c r="E509" s="9">
        <v>22223</v>
      </c>
      <c r="F509" s="9">
        <v>5219</v>
      </c>
      <c r="G509" s="9">
        <v>17004</v>
      </c>
      <c r="H509" s="9">
        <v>0</v>
      </c>
      <c r="I509" s="9">
        <v>0</v>
      </c>
      <c r="J509" s="9">
        <v>0</v>
      </c>
      <c r="K509" s="9">
        <v>17004</v>
      </c>
    </row>
    <row r="510" spans="1:11" ht="30.6" outlineLevel="2" x14ac:dyDescent="0.3">
      <c r="A510" s="6" t="s">
        <v>100</v>
      </c>
      <c r="B510" s="152" t="s">
        <v>459</v>
      </c>
      <c r="C510" s="8" t="s">
        <v>460</v>
      </c>
      <c r="D510" s="6">
        <v>329</v>
      </c>
      <c r="E510" s="9">
        <v>1446214</v>
      </c>
      <c r="F510" s="9">
        <v>1118940</v>
      </c>
      <c r="G510" s="9">
        <v>327274</v>
      </c>
      <c r="H510" s="9">
        <v>0</v>
      </c>
      <c r="I510" s="9">
        <v>0</v>
      </c>
      <c r="J510" s="9">
        <v>0</v>
      </c>
      <c r="K510" s="9">
        <v>327274</v>
      </c>
    </row>
    <row r="511" spans="1:11" ht="14.25" customHeight="1" outlineLevel="2" x14ac:dyDescent="0.3">
      <c r="A511" s="6" t="s">
        <v>100</v>
      </c>
      <c r="B511" s="7" t="s">
        <v>430</v>
      </c>
      <c r="C511" s="8" t="s">
        <v>424</v>
      </c>
      <c r="D511" s="6">
        <v>261</v>
      </c>
      <c r="E511" s="9">
        <v>906604</v>
      </c>
      <c r="F511" s="9">
        <v>899722</v>
      </c>
      <c r="G511" s="9">
        <v>6882</v>
      </c>
      <c r="H511" s="9">
        <v>0</v>
      </c>
      <c r="I511" s="9">
        <v>0</v>
      </c>
      <c r="J511" s="9">
        <v>0</v>
      </c>
      <c r="K511" s="9">
        <v>6882</v>
      </c>
    </row>
    <row r="512" spans="1:11" outlineLevel="2" x14ac:dyDescent="0.3">
      <c r="A512" s="6" t="s">
        <v>100</v>
      </c>
      <c r="B512" s="7" t="s">
        <v>431</v>
      </c>
      <c r="C512" s="8" t="s">
        <v>337</v>
      </c>
      <c r="D512" s="6">
        <v>244</v>
      </c>
      <c r="E512" s="9">
        <v>2764503</v>
      </c>
      <c r="F512" s="9">
        <v>2710687</v>
      </c>
      <c r="G512" s="9">
        <v>53816</v>
      </c>
      <c r="H512" s="9">
        <v>0</v>
      </c>
      <c r="I512" s="9">
        <v>0</v>
      </c>
      <c r="J512" s="9">
        <v>0</v>
      </c>
      <c r="K512" s="9">
        <v>53816</v>
      </c>
    </row>
    <row r="513" spans="1:11" outlineLevel="2" x14ac:dyDescent="0.3">
      <c r="A513" s="6" t="s">
        <v>100</v>
      </c>
      <c r="B513" s="7" t="s">
        <v>472</v>
      </c>
      <c r="C513" s="8" t="s">
        <v>473</v>
      </c>
      <c r="D513" s="6">
        <v>182</v>
      </c>
      <c r="E513" s="9">
        <v>113910</v>
      </c>
      <c r="F513" s="9">
        <v>97651</v>
      </c>
      <c r="G513" s="9">
        <v>16259</v>
      </c>
      <c r="H513" s="9">
        <v>19</v>
      </c>
      <c r="I513" s="9">
        <v>19</v>
      </c>
      <c r="J513" s="9">
        <v>0</v>
      </c>
      <c r="K513" s="9">
        <v>16259</v>
      </c>
    </row>
    <row r="514" spans="1:11" outlineLevel="2" x14ac:dyDescent="0.3">
      <c r="A514" s="6" t="s">
        <v>100</v>
      </c>
      <c r="B514" s="7" t="s">
        <v>440</v>
      </c>
      <c r="C514" s="8" t="s">
        <v>324</v>
      </c>
      <c r="D514" s="6">
        <v>280</v>
      </c>
      <c r="E514" s="9">
        <v>118719</v>
      </c>
      <c r="F514" s="9">
        <v>82734</v>
      </c>
      <c r="G514" s="9">
        <v>35985</v>
      </c>
      <c r="H514" s="9">
        <v>0</v>
      </c>
      <c r="I514" s="9">
        <v>0</v>
      </c>
      <c r="J514" s="9">
        <v>0</v>
      </c>
      <c r="K514" s="9">
        <v>35985</v>
      </c>
    </row>
    <row r="515" spans="1:11" outlineLevel="2" x14ac:dyDescent="0.3">
      <c r="A515" s="6" t="s">
        <v>100</v>
      </c>
      <c r="B515" s="7" t="s">
        <v>461</v>
      </c>
      <c r="C515" s="8" t="s">
        <v>314</v>
      </c>
      <c r="D515" s="6">
        <v>176</v>
      </c>
      <c r="E515" s="9">
        <v>5591939</v>
      </c>
      <c r="F515" s="9">
        <v>5576654</v>
      </c>
      <c r="G515" s="9">
        <v>15285</v>
      </c>
      <c r="H515" s="9">
        <v>30395</v>
      </c>
      <c r="I515" s="9">
        <v>0</v>
      </c>
      <c r="J515" s="9">
        <v>30395</v>
      </c>
      <c r="K515" s="9">
        <v>-15110</v>
      </c>
    </row>
    <row r="516" spans="1:11" outlineLevel="2" x14ac:dyDescent="0.3">
      <c r="A516" s="6" t="s">
        <v>100</v>
      </c>
      <c r="B516" s="7" t="s">
        <v>468</v>
      </c>
      <c r="C516" s="8" t="s">
        <v>469</v>
      </c>
      <c r="D516" s="6">
        <v>57</v>
      </c>
      <c r="E516" s="9">
        <v>973526</v>
      </c>
      <c r="F516" s="9">
        <v>729055</v>
      </c>
      <c r="G516" s="9">
        <v>244471</v>
      </c>
      <c r="H516" s="9">
        <v>0</v>
      </c>
      <c r="I516" s="9">
        <v>0</v>
      </c>
      <c r="J516" s="9">
        <v>0</v>
      </c>
      <c r="K516" s="9">
        <v>244471</v>
      </c>
    </row>
    <row r="517" spans="1:11" outlineLevel="2" x14ac:dyDescent="0.3">
      <c r="A517" s="6" t="s">
        <v>100</v>
      </c>
      <c r="B517" s="7" t="s">
        <v>391</v>
      </c>
      <c r="C517" s="8" t="s">
        <v>392</v>
      </c>
      <c r="D517" s="6">
        <v>171</v>
      </c>
      <c r="E517" s="9">
        <v>2358194</v>
      </c>
      <c r="F517" s="9">
        <v>2024268</v>
      </c>
      <c r="G517" s="9">
        <v>333926</v>
      </c>
      <c r="H517" s="9">
        <v>0</v>
      </c>
      <c r="I517" s="9">
        <v>0</v>
      </c>
      <c r="J517" s="9">
        <v>0</v>
      </c>
      <c r="K517" s="9">
        <v>333926</v>
      </c>
    </row>
    <row r="518" spans="1:11" outlineLevel="2" x14ac:dyDescent="0.3">
      <c r="A518" s="6" t="s">
        <v>100</v>
      </c>
      <c r="B518" s="7" t="s">
        <v>425</v>
      </c>
      <c r="C518" s="8" t="s">
        <v>337</v>
      </c>
      <c r="D518" s="6">
        <v>258</v>
      </c>
      <c r="E518" s="9">
        <v>3461835</v>
      </c>
      <c r="F518" s="9">
        <v>3265219</v>
      </c>
      <c r="G518" s="9">
        <v>196616</v>
      </c>
      <c r="H518" s="9">
        <v>0</v>
      </c>
      <c r="I518" s="9">
        <v>0</v>
      </c>
      <c r="J518" s="9">
        <v>0</v>
      </c>
      <c r="K518" s="9">
        <v>196616</v>
      </c>
    </row>
    <row r="519" spans="1:11" outlineLevel="2" x14ac:dyDescent="0.3">
      <c r="A519" s="6" t="s">
        <v>100</v>
      </c>
      <c r="B519" s="7" t="s">
        <v>470</v>
      </c>
      <c r="C519" s="8" t="s">
        <v>471</v>
      </c>
      <c r="D519" s="6">
        <v>58</v>
      </c>
      <c r="E519" s="9">
        <v>3292644</v>
      </c>
      <c r="F519" s="9">
        <v>3008770</v>
      </c>
      <c r="G519" s="9">
        <v>283874</v>
      </c>
      <c r="H519" s="9">
        <v>0</v>
      </c>
      <c r="I519" s="9">
        <v>0</v>
      </c>
      <c r="J519" s="9">
        <v>0</v>
      </c>
      <c r="K519" s="9">
        <v>283874</v>
      </c>
    </row>
    <row r="520" spans="1:11" outlineLevel="2" x14ac:dyDescent="0.3">
      <c r="A520" s="6" t="s">
        <v>100</v>
      </c>
      <c r="B520" s="7" t="s">
        <v>443</v>
      </c>
      <c r="C520" s="8" t="s">
        <v>444</v>
      </c>
      <c r="D520" s="6">
        <v>308</v>
      </c>
      <c r="E520" s="9">
        <v>224162</v>
      </c>
      <c r="F520" s="9">
        <v>116098</v>
      </c>
      <c r="G520" s="9">
        <v>108064</v>
      </c>
      <c r="H520" s="9">
        <v>0</v>
      </c>
      <c r="I520" s="9">
        <v>0</v>
      </c>
      <c r="J520" s="9">
        <v>0</v>
      </c>
      <c r="K520" s="9">
        <v>108064</v>
      </c>
    </row>
    <row r="521" spans="1:11" outlineLevel="2" x14ac:dyDescent="0.3">
      <c r="A521" s="6" t="s">
        <v>100</v>
      </c>
      <c r="B521" s="7" t="s">
        <v>338</v>
      </c>
      <c r="C521" s="8" t="s">
        <v>324</v>
      </c>
      <c r="D521" s="6">
        <v>260</v>
      </c>
      <c r="E521" s="9">
        <v>19111083</v>
      </c>
      <c r="F521" s="9">
        <v>18993790</v>
      </c>
      <c r="G521" s="9">
        <v>117293</v>
      </c>
      <c r="H521" s="9">
        <v>670053</v>
      </c>
      <c r="I521" s="9">
        <v>20116</v>
      </c>
      <c r="J521" s="9">
        <v>649937</v>
      </c>
      <c r="K521" s="9">
        <v>-532644</v>
      </c>
    </row>
    <row r="522" spans="1:11" outlineLevel="2" x14ac:dyDescent="0.3">
      <c r="A522" s="6" t="s">
        <v>100</v>
      </c>
      <c r="B522" s="7" t="s">
        <v>432</v>
      </c>
      <c r="C522" s="8" t="s">
        <v>394</v>
      </c>
      <c r="D522" s="6">
        <v>346</v>
      </c>
      <c r="E522" s="9">
        <v>49140</v>
      </c>
      <c r="F522" s="9">
        <v>42386</v>
      </c>
      <c r="G522" s="9">
        <v>6754</v>
      </c>
      <c r="H522" s="9">
        <v>0</v>
      </c>
      <c r="I522" s="9">
        <v>0</v>
      </c>
      <c r="J522" s="9">
        <v>0</v>
      </c>
      <c r="K522" s="9">
        <v>6754</v>
      </c>
    </row>
    <row r="523" spans="1:11" ht="15.75" customHeight="1" outlineLevel="2" x14ac:dyDescent="0.3">
      <c r="A523" s="6" t="s">
        <v>100</v>
      </c>
      <c r="B523" s="7" t="s">
        <v>395</v>
      </c>
      <c r="C523" s="8" t="s">
        <v>396</v>
      </c>
      <c r="D523" s="6">
        <v>351</v>
      </c>
      <c r="E523" s="9">
        <v>99653</v>
      </c>
      <c r="F523" s="9">
        <v>89104</v>
      </c>
      <c r="G523" s="9">
        <v>10549</v>
      </c>
      <c r="H523" s="9">
        <v>0</v>
      </c>
      <c r="I523" s="9">
        <v>0</v>
      </c>
      <c r="J523" s="9">
        <v>0</v>
      </c>
      <c r="K523" s="9">
        <v>10549</v>
      </c>
    </row>
    <row r="524" spans="1:11" outlineLevel="2" x14ac:dyDescent="0.3">
      <c r="A524" s="10" t="s">
        <v>135</v>
      </c>
      <c r="B524" s="10"/>
      <c r="C524" s="10"/>
      <c r="D524" s="10"/>
      <c r="E524" s="11">
        <f t="shared" ref="E524:K524" si="14">SUBTOTAL(9,E480:E523)</f>
        <v>470276090</v>
      </c>
      <c r="F524" s="11">
        <f t="shared" si="14"/>
        <v>363490392</v>
      </c>
      <c r="G524" s="11">
        <f t="shared" si="14"/>
        <v>106785698</v>
      </c>
      <c r="H524" s="11">
        <f t="shared" si="14"/>
        <v>740238</v>
      </c>
      <c r="I524" s="11">
        <f t="shared" si="14"/>
        <v>33523</v>
      </c>
      <c r="J524" s="11">
        <f t="shared" si="14"/>
        <v>706715</v>
      </c>
      <c r="K524" s="11">
        <f t="shared" si="14"/>
        <v>106078983</v>
      </c>
    </row>
    <row r="525" spans="1:11" outlineLevel="2" x14ac:dyDescent="0.3">
      <c r="A525" s="6" t="s">
        <v>136</v>
      </c>
      <c r="B525" s="7" t="s">
        <v>426</v>
      </c>
      <c r="C525" s="8" t="s">
        <v>427</v>
      </c>
      <c r="D525" s="6">
        <v>305</v>
      </c>
      <c r="E525" s="9">
        <v>125080</v>
      </c>
      <c r="F525" s="9">
        <v>102415</v>
      </c>
      <c r="G525" s="9">
        <v>22665</v>
      </c>
      <c r="H525" s="9">
        <v>0</v>
      </c>
      <c r="I525" s="9">
        <v>0</v>
      </c>
      <c r="J525" s="9">
        <v>0</v>
      </c>
      <c r="K525" s="9">
        <v>22665</v>
      </c>
    </row>
    <row r="526" spans="1:11" outlineLevel="2" x14ac:dyDescent="0.3">
      <c r="A526" s="6" t="s">
        <v>136</v>
      </c>
      <c r="B526" s="7" t="s">
        <v>307</v>
      </c>
      <c r="C526" s="8" t="s">
        <v>308</v>
      </c>
      <c r="D526" s="6">
        <v>250</v>
      </c>
      <c r="E526" s="9">
        <v>1583086</v>
      </c>
      <c r="F526" s="9">
        <v>1583086</v>
      </c>
      <c r="G526" s="9">
        <v>0</v>
      </c>
      <c r="H526" s="9">
        <v>5161</v>
      </c>
      <c r="I526" s="9">
        <v>4112</v>
      </c>
      <c r="J526" s="9">
        <v>1049</v>
      </c>
      <c r="K526" s="9">
        <v>-1049</v>
      </c>
    </row>
    <row r="527" spans="1:11" outlineLevel="2" x14ac:dyDescent="0.3">
      <c r="A527" s="6" t="s">
        <v>136</v>
      </c>
      <c r="B527" s="7" t="s">
        <v>456</v>
      </c>
      <c r="C527" s="8" t="s">
        <v>453</v>
      </c>
      <c r="D527" s="6">
        <v>348</v>
      </c>
      <c r="E527" s="9">
        <v>54920146</v>
      </c>
      <c r="F527" s="9">
        <v>44829887</v>
      </c>
      <c r="G527" s="9">
        <v>10090259</v>
      </c>
      <c r="H527" s="9">
        <v>0</v>
      </c>
      <c r="I527" s="9">
        <v>0</v>
      </c>
      <c r="J527" s="9">
        <v>0</v>
      </c>
      <c r="K527" s="9">
        <v>10090259</v>
      </c>
    </row>
    <row r="528" spans="1:11" outlineLevel="2" x14ac:dyDescent="0.3">
      <c r="A528" s="6" t="s">
        <v>136</v>
      </c>
      <c r="B528" s="7" t="s">
        <v>445</v>
      </c>
      <c r="C528" s="8" t="s">
        <v>92</v>
      </c>
      <c r="D528" s="6">
        <v>354</v>
      </c>
      <c r="E528" s="9">
        <v>34650</v>
      </c>
      <c r="F528" s="9">
        <v>24641</v>
      </c>
      <c r="G528" s="9">
        <v>10009</v>
      </c>
      <c r="H528" s="9">
        <v>0</v>
      </c>
      <c r="I528" s="9">
        <v>0</v>
      </c>
      <c r="J528" s="9">
        <v>0</v>
      </c>
      <c r="K528" s="9">
        <v>10009</v>
      </c>
    </row>
    <row r="529" spans="1:11" outlineLevel="2" x14ac:dyDescent="0.3">
      <c r="A529" s="6" t="s">
        <v>136</v>
      </c>
      <c r="B529" s="7" t="s">
        <v>446</v>
      </c>
      <c r="C529" s="8" t="s">
        <v>447</v>
      </c>
      <c r="D529" s="6">
        <v>286</v>
      </c>
      <c r="E529" s="9">
        <v>103369</v>
      </c>
      <c r="F529" s="9">
        <v>99494</v>
      </c>
      <c r="G529" s="9">
        <v>3875</v>
      </c>
      <c r="H529" s="9">
        <v>0</v>
      </c>
      <c r="I529" s="9">
        <v>0</v>
      </c>
      <c r="J529" s="9">
        <v>0</v>
      </c>
      <c r="K529" s="9">
        <v>3875</v>
      </c>
    </row>
    <row r="530" spans="1:11" outlineLevel="2" x14ac:dyDescent="0.3">
      <c r="A530" s="6" t="s">
        <v>136</v>
      </c>
      <c r="B530" s="7" t="s">
        <v>311</v>
      </c>
      <c r="C530" s="8" t="s">
        <v>312</v>
      </c>
      <c r="D530" s="6">
        <v>172</v>
      </c>
      <c r="E530" s="9">
        <v>614283</v>
      </c>
      <c r="F530" s="9">
        <v>610927</v>
      </c>
      <c r="G530" s="9">
        <v>3356</v>
      </c>
      <c r="H530" s="9">
        <v>1120</v>
      </c>
      <c r="I530" s="9">
        <v>1120</v>
      </c>
      <c r="J530" s="9">
        <v>0</v>
      </c>
      <c r="K530" s="9">
        <v>3356</v>
      </c>
    </row>
    <row r="531" spans="1:11" outlineLevel="2" x14ac:dyDescent="0.3">
      <c r="A531" s="6" t="s">
        <v>136</v>
      </c>
      <c r="B531" s="7" t="s">
        <v>421</v>
      </c>
      <c r="C531" s="8" t="s">
        <v>422</v>
      </c>
      <c r="D531" s="6">
        <v>278</v>
      </c>
      <c r="E531" s="9">
        <v>1771291</v>
      </c>
      <c r="F531" s="9">
        <v>1699854</v>
      </c>
      <c r="G531" s="9">
        <v>71437</v>
      </c>
      <c r="H531" s="9">
        <v>0</v>
      </c>
      <c r="I531" s="9">
        <v>0</v>
      </c>
      <c r="J531" s="9">
        <v>0</v>
      </c>
      <c r="K531" s="9">
        <v>71437</v>
      </c>
    </row>
    <row r="532" spans="1:11" outlineLevel="2" x14ac:dyDescent="0.3">
      <c r="A532" s="6" t="s">
        <v>136</v>
      </c>
      <c r="B532" s="7" t="s">
        <v>428</v>
      </c>
      <c r="C532" s="8" t="s">
        <v>318</v>
      </c>
      <c r="D532" s="6">
        <v>11</v>
      </c>
      <c r="E532" s="9">
        <v>20470340</v>
      </c>
      <c r="F532" s="9">
        <v>17977474</v>
      </c>
      <c r="G532" s="9">
        <v>2492866</v>
      </c>
      <c r="H532" s="9">
        <v>26683</v>
      </c>
      <c r="I532" s="9">
        <v>12350</v>
      </c>
      <c r="J532" s="9">
        <v>14333</v>
      </c>
      <c r="K532" s="9">
        <v>2478533</v>
      </c>
    </row>
    <row r="533" spans="1:11" outlineLevel="2" x14ac:dyDescent="0.3">
      <c r="A533" s="6" t="s">
        <v>136</v>
      </c>
      <c r="B533" s="7" t="s">
        <v>474</v>
      </c>
      <c r="C533" s="8" t="s">
        <v>320</v>
      </c>
      <c r="D533" s="6">
        <v>223</v>
      </c>
      <c r="E533" s="9">
        <v>4144990</v>
      </c>
      <c r="F533" s="9">
        <v>4098250</v>
      </c>
      <c r="G533" s="9">
        <v>46740</v>
      </c>
      <c r="H533" s="9">
        <v>7808</v>
      </c>
      <c r="I533" s="9">
        <v>5918</v>
      </c>
      <c r="J533" s="9">
        <v>1890</v>
      </c>
      <c r="K533" s="9">
        <v>44850</v>
      </c>
    </row>
    <row r="534" spans="1:11" outlineLevel="2" x14ac:dyDescent="0.3">
      <c r="A534" s="6" t="s">
        <v>136</v>
      </c>
      <c r="B534" s="7" t="s">
        <v>429</v>
      </c>
      <c r="C534" s="8" t="s">
        <v>310</v>
      </c>
      <c r="D534" s="6">
        <v>272</v>
      </c>
      <c r="E534" s="9">
        <v>10105872</v>
      </c>
      <c r="F534" s="9">
        <v>10100035</v>
      </c>
      <c r="G534" s="9">
        <v>5837</v>
      </c>
      <c r="H534" s="9">
        <v>865406</v>
      </c>
      <c r="I534" s="9">
        <v>11587</v>
      </c>
      <c r="J534" s="9">
        <v>853819</v>
      </c>
      <c r="K534" s="9">
        <v>-847982</v>
      </c>
    </row>
    <row r="535" spans="1:11" ht="30.6" outlineLevel="2" x14ac:dyDescent="0.3">
      <c r="A535" s="6" t="s">
        <v>136</v>
      </c>
      <c r="B535" s="152" t="s">
        <v>399</v>
      </c>
      <c r="C535" s="8" t="s">
        <v>400</v>
      </c>
      <c r="D535" s="6">
        <v>276</v>
      </c>
      <c r="E535" s="9">
        <v>891533</v>
      </c>
      <c r="F535" s="9">
        <v>649528</v>
      </c>
      <c r="G535" s="9">
        <v>242005</v>
      </c>
      <c r="H535" s="9">
        <v>0</v>
      </c>
      <c r="I535" s="9">
        <v>0</v>
      </c>
      <c r="J535" s="9">
        <v>0</v>
      </c>
      <c r="K535" s="9">
        <v>242005</v>
      </c>
    </row>
    <row r="536" spans="1:11" ht="48" customHeight="1" outlineLevel="2" x14ac:dyDescent="0.3">
      <c r="A536" s="6" t="s">
        <v>136</v>
      </c>
      <c r="B536" s="152" t="s">
        <v>401</v>
      </c>
      <c r="C536" s="8" t="s">
        <v>402</v>
      </c>
      <c r="D536" s="6">
        <v>292</v>
      </c>
      <c r="E536" s="9">
        <v>8511879</v>
      </c>
      <c r="F536" s="9">
        <v>8403076</v>
      </c>
      <c r="G536" s="9">
        <v>108803</v>
      </c>
      <c r="H536" s="9">
        <v>2076</v>
      </c>
      <c r="I536" s="9">
        <v>0</v>
      </c>
      <c r="J536" s="9">
        <v>2076</v>
      </c>
      <c r="K536" s="9">
        <v>106727</v>
      </c>
    </row>
    <row r="537" spans="1:11" outlineLevel="2" x14ac:dyDescent="0.3">
      <c r="A537" s="6" t="s">
        <v>136</v>
      </c>
      <c r="B537" s="7" t="s">
        <v>315</v>
      </c>
      <c r="C537" s="8" t="s">
        <v>316</v>
      </c>
      <c r="D537" s="6">
        <v>209</v>
      </c>
      <c r="E537" s="9">
        <v>346268</v>
      </c>
      <c r="F537" s="9">
        <v>326021</v>
      </c>
      <c r="G537" s="9">
        <v>20247</v>
      </c>
      <c r="H537" s="9">
        <v>0</v>
      </c>
      <c r="I537" s="9">
        <v>0</v>
      </c>
      <c r="J537" s="9">
        <v>0</v>
      </c>
      <c r="K537" s="9">
        <v>20247</v>
      </c>
    </row>
    <row r="538" spans="1:11" outlineLevel="2" x14ac:dyDescent="0.3">
      <c r="A538" s="6" t="s">
        <v>136</v>
      </c>
      <c r="B538" s="7" t="s">
        <v>389</v>
      </c>
      <c r="C538" s="8" t="s">
        <v>390</v>
      </c>
      <c r="D538" s="6">
        <v>183</v>
      </c>
      <c r="E538" s="9">
        <v>697267</v>
      </c>
      <c r="F538" s="9">
        <v>693095</v>
      </c>
      <c r="G538" s="9">
        <v>4172</v>
      </c>
      <c r="H538" s="9">
        <v>825</v>
      </c>
      <c r="I538" s="9">
        <v>825</v>
      </c>
      <c r="J538" s="9">
        <v>0</v>
      </c>
      <c r="K538" s="9">
        <v>4172</v>
      </c>
    </row>
    <row r="539" spans="1:11" outlineLevel="2" x14ac:dyDescent="0.3">
      <c r="A539" s="6" t="s">
        <v>136</v>
      </c>
      <c r="B539" s="7" t="s">
        <v>413</v>
      </c>
      <c r="C539" s="8" t="s">
        <v>414</v>
      </c>
      <c r="D539" s="6">
        <v>251</v>
      </c>
      <c r="E539" s="9">
        <v>371430</v>
      </c>
      <c r="F539" s="9">
        <v>365323</v>
      </c>
      <c r="G539" s="9">
        <v>6107</v>
      </c>
      <c r="H539" s="9">
        <v>1055</v>
      </c>
      <c r="I539" s="9">
        <v>0</v>
      </c>
      <c r="J539" s="9">
        <v>1055</v>
      </c>
      <c r="K539" s="9">
        <v>5052</v>
      </c>
    </row>
    <row r="540" spans="1:11" outlineLevel="2" x14ac:dyDescent="0.3">
      <c r="A540" s="6" t="s">
        <v>136</v>
      </c>
      <c r="B540" s="7" t="s">
        <v>464</v>
      </c>
      <c r="C540" s="8" t="s">
        <v>465</v>
      </c>
      <c r="D540" s="6">
        <v>333</v>
      </c>
      <c r="E540" s="9">
        <v>34380</v>
      </c>
      <c r="F540" s="9">
        <v>31472</v>
      </c>
      <c r="G540" s="9">
        <v>2908</v>
      </c>
      <c r="H540" s="9">
        <v>0</v>
      </c>
      <c r="I540" s="9">
        <v>0</v>
      </c>
      <c r="J540" s="9">
        <v>0</v>
      </c>
      <c r="K540" s="9">
        <v>2908</v>
      </c>
    </row>
    <row r="541" spans="1:11" outlineLevel="2" x14ac:dyDescent="0.3">
      <c r="A541" s="6" t="s">
        <v>136</v>
      </c>
      <c r="B541" s="7" t="s">
        <v>435</v>
      </c>
      <c r="C541" s="8" t="s">
        <v>314</v>
      </c>
      <c r="D541" s="6">
        <v>91</v>
      </c>
      <c r="E541" s="9">
        <v>13929</v>
      </c>
      <c r="F541" s="9">
        <v>10640</v>
      </c>
      <c r="G541" s="9">
        <v>3289</v>
      </c>
      <c r="H541" s="9">
        <v>0</v>
      </c>
      <c r="I541" s="9">
        <v>0</v>
      </c>
      <c r="J541" s="9">
        <v>0</v>
      </c>
      <c r="K541" s="9">
        <v>3289</v>
      </c>
    </row>
    <row r="542" spans="1:11" outlineLevel="2" x14ac:dyDescent="0.3">
      <c r="A542" s="6" t="s">
        <v>136</v>
      </c>
      <c r="B542" s="7" t="s">
        <v>321</v>
      </c>
      <c r="C542" s="8" t="s">
        <v>322</v>
      </c>
      <c r="D542" s="6">
        <v>192</v>
      </c>
      <c r="E542" s="9">
        <v>441304</v>
      </c>
      <c r="F542" s="9">
        <v>432014</v>
      </c>
      <c r="G542" s="9">
        <v>9290</v>
      </c>
      <c r="H542" s="9">
        <v>2175</v>
      </c>
      <c r="I542" s="9">
        <v>0</v>
      </c>
      <c r="J542" s="9">
        <v>2175</v>
      </c>
      <c r="K542" s="9">
        <v>7115</v>
      </c>
    </row>
    <row r="543" spans="1:11" outlineLevel="2" x14ac:dyDescent="0.3">
      <c r="A543" s="6" t="s">
        <v>136</v>
      </c>
      <c r="B543" s="7" t="s">
        <v>323</v>
      </c>
      <c r="C543" s="8" t="s">
        <v>324</v>
      </c>
      <c r="D543" s="6">
        <v>297</v>
      </c>
      <c r="E543" s="9">
        <v>257106709</v>
      </c>
      <c r="F543" s="9">
        <v>181188759</v>
      </c>
      <c r="G543" s="9">
        <v>75917950</v>
      </c>
      <c r="H543" s="9">
        <v>0</v>
      </c>
      <c r="I543" s="9">
        <v>0</v>
      </c>
      <c r="J543" s="9">
        <v>0</v>
      </c>
      <c r="K543" s="9">
        <v>75917950</v>
      </c>
    </row>
    <row r="544" spans="1:11" outlineLevel="2" x14ac:dyDescent="0.3">
      <c r="A544" s="6" t="s">
        <v>136</v>
      </c>
      <c r="B544" s="7" t="s">
        <v>325</v>
      </c>
      <c r="C544" s="8" t="s">
        <v>326</v>
      </c>
      <c r="D544" s="6">
        <v>166</v>
      </c>
      <c r="E544" s="9">
        <v>8654726</v>
      </c>
      <c r="F544" s="9">
        <v>7222351</v>
      </c>
      <c r="G544" s="9">
        <v>1432375</v>
      </c>
      <c r="H544" s="9">
        <v>1233</v>
      </c>
      <c r="I544" s="9">
        <v>0</v>
      </c>
      <c r="J544" s="9">
        <v>1233</v>
      </c>
      <c r="K544" s="9">
        <v>1431142</v>
      </c>
    </row>
    <row r="545" spans="1:11" outlineLevel="2" x14ac:dyDescent="0.3">
      <c r="A545" s="6" t="s">
        <v>136</v>
      </c>
      <c r="B545" s="7" t="s">
        <v>436</v>
      </c>
      <c r="C545" s="8" t="s">
        <v>437</v>
      </c>
      <c r="D545" s="6">
        <v>268</v>
      </c>
      <c r="E545" s="9">
        <v>7741343</v>
      </c>
      <c r="F545" s="9">
        <v>6923752</v>
      </c>
      <c r="G545" s="9">
        <v>817591</v>
      </c>
      <c r="H545" s="9">
        <v>0</v>
      </c>
      <c r="I545" s="9">
        <v>0</v>
      </c>
      <c r="J545" s="9">
        <v>0</v>
      </c>
      <c r="K545" s="9">
        <v>817591</v>
      </c>
    </row>
    <row r="546" spans="1:11" outlineLevel="2" x14ac:dyDescent="0.3">
      <c r="A546" s="6" t="s">
        <v>136</v>
      </c>
      <c r="B546" s="7" t="s">
        <v>327</v>
      </c>
      <c r="C546" s="8" t="s">
        <v>328</v>
      </c>
      <c r="D546" s="6">
        <v>32</v>
      </c>
      <c r="E546" s="9">
        <v>4666144</v>
      </c>
      <c r="F546" s="9">
        <v>4664857</v>
      </c>
      <c r="G546" s="9">
        <v>1287</v>
      </c>
      <c r="H546" s="9">
        <v>15736</v>
      </c>
      <c r="I546" s="9">
        <v>1126</v>
      </c>
      <c r="J546" s="9">
        <v>14610</v>
      </c>
      <c r="K546" s="9">
        <v>-13323</v>
      </c>
    </row>
    <row r="547" spans="1:11" outlineLevel="2" x14ac:dyDescent="0.3">
      <c r="A547" s="6" t="s">
        <v>136</v>
      </c>
      <c r="B547" s="7" t="s">
        <v>454</v>
      </c>
      <c r="C547" s="8" t="s">
        <v>404</v>
      </c>
      <c r="D547" s="6">
        <v>230</v>
      </c>
      <c r="E547" s="9">
        <v>5705041</v>
      </c>
      <c r="F547" s="9">
        <v>5704156</v>
      </c>
      <c r="G547" s="9">
        <v>885</v>
      </c>
      <c r="H547" s="9">
        <v>18091</v>
      </c>
      <c r="I547" s="9">
        <v>3366</v>
      </c>
      <c r="J547" s="9">
        <v>14725</v>
      </c>
      <c r="K547" s="9">
        <v>-13840</v>
      </c>
    </row>
    <row r="548" spans="1:11" outlineLevel="2" x14ac:dyDescent="0.3">
      <c r="A548" s="6" t="s">
        <v>136</v>
      </c>
      <c r="B548" s="7" t="s">
        <v>438</v>
      </c>
      <c r="C548" s="8" t="s">
        <v>439</v>
      </c>
      <c r="D548" s="6">
        <v>148</v>
      </c>
      <c r="E548" s="9">
        <v>121053</v>
      </c>
      <c r="F548" s="9">
        <v>5779</v>
      </c>
      <c r="G548" s="9">
        <v>115274</v>
      </c>
      <c r="H548" s="9">
        <v>0</v>
      </c>
      <c r="I548" s="9">
        <v>0</v>
      </c>
      <c r="J548" s="9">
        <v>0</v>
      </c>
      <c r="K548" s="9">
        <v>115274</v>
      </c>
    </row>
    <row r="549" spans="1:11" outlineLevel="2" x14ac:dyDescent="0.3">
      <c r="A549" s="6" t="s">
        <v>136</v>
      </c>
      <c r="B549" s="7" t="s">
        <v>329</v>
      </c>
      <c r="C549" s="8" t="s">
        <v>330</v>
      </c>
      <c r="D549" s="6">
        <v>153</v>
      </c>
      <c r="E549" s="9">
        <v>4435775</v>
      </c>
      <c r="F549" s="9">
        <v>4210760</v>
      </c>
      <c r="G549" s="9">
        <v>225015</v>
      </c>
      <c r="H549" s="9">
        <v>12323</v>
      </c>
      <c r="I549" s="9">
        <v>8157</v>
      </c>
      <c r="J549" s="9">
        <v>4166</v>
      </c>
      <c r="K549" s="9">
        <v>220849</v>
      </c>
    </row>
    <row r="550" spans="1:11" outlineLevel="2" x14ac:dyDescent="0.3">
      <c r="A550" s="6" t="s">
        <v>136</v>
      </c>
      <c r="B550" s="7" t="s">
        <v>415</v>
      </c>
      <c r="C550" s="8" t="s">
        <v>416</v>
      </c>
      <c r="D550" s="6">
        <v>155</v>
      </c>
      <c r="E550" s="9">
        <v>1256537</v>
      </c>
      <c r="F550" s="9">
        <v>1159096</v>
      </c>
      <c r="G550" s="9">
        <v>97441</v>
      </c>
      <c r="H550" s="9">
        <v>0</v>
      </c>
      <c r="I550" s="9">
        <v>0</v>
      </c>
      <c r="J550" s="9">
        <v>0</v>
      </c>
      <c r="K550" s="9">
        <v>97441</v>
      </c>
    </row>
    <row r="551" spans="1:11" outlineLevel="2" x14ac:dyDescent="0.3">
      <c r="A551" s="6" t="s">
        <v>136</v>
      </c>
      <c r="B551" s="7" t="s">
        <v>95</v>
      </c>
      <c r="C551" s="8" t="s">
        <v>96</v>
      </c>
      <c r="D551" s="6">
        <v>42</v>
      </c>
      <c r="E551" s="9">
        <v>16990141</v>
      </c>
      <c r="F551" s="9">
        <v>14707605</v>
      </c>
      <c r="G551" s="9">
        <v>2282536</v>
      </c>
      <c r="H551" s="9">
        <v>0</v>
      </c>
      <c r="I551" s="9">
        <v>0</v>
      </c>
      <c r="J551" s="9">
        <v>0</v>
      </c>
      <c r="K551" s="9">
        <v>2282536</v>
      </c>
    </row>
    <row r="552" spans="1:11" ht="30.6" outlineLevel="1" x14ac:dyDescent="0.3">
      <c r="A552" s="6" t="s">
        <v>136</v>
      </c>
      <c r="B552" s="152" t="s">
        <v>475</v>
      </c>
      <c r="C552" s="8" t="s">
        <v>476</v>
      </c>
      <c r="D552" s="6">
        <v>265</v>
      </c>
      <c r="E552" s="9">
        <v>65051</v>
      </c>
      <c r="F552" s="9">
        <v>63255</v>
      </c>
      <c r="G552" s="9">
        <v>1796</v>
      </c>
      <c r="H552" s="9">
        <v>0</v>
      </c>
      <c r="I552" s="9">
        <v>0</v>
      </c>
      <c r="J552" s="9">
        <v>0</v>
      </c>
      <c r="K552" s="9">
        <v>1796</v>
      </c>
    </row>
    <row r="553" spans="1:11" outlineLevel="2" x14ac:dyDescent="0.3">
      <c r="A553" s="6" t="s">
        <v>136</v>
      </c>
      <c r="B553" s="7" t="s">
        <v>331</v>
      </c>
      <c r="C553" s="8" t="s">
        <v>324</v>
      </c>
      <c r="D553" s="6">
        <v>48</v>
      </c>
      <c r="E553" s="9">
        <v>17377719</v>
      </c>
      <c r="F553" s="9">
        <v>15811250</v>
      </c>
      <c r="G553" s="9">
        <v>1566469</v>
      </c>
      <c r="H553" s="9">
        <v>1150</v>
      </c>
      <c r="I553" s="9">
        <v>0</v>
      </c>
      <c r="J553" s="9">
        <v>1150</v>
      </c>
      <c r="K553" s="9">
        <v>1565319</v>
      </c>
    </row>
    <row r="554" spans="1:11" outlineLevel="2" x14ac:dyDescent="0.3">
      <c r="A554" s="6" t="s">
        <v>136</v>
      </c>
      <c r="B554" s="7" t="s">
        <v>83</v>
      </c>
      <c r="C554" s="8" t="s">
        <v>84</v>
      </c>
      <c r="D554" s="6">
        <v>218</v>
      </c>
      <c r="E554" s="9">
        <v>3808780</v>
      </c>
      <c r="F554" s="9">
        <v>3065621</v>
      </c>
      <c r="G554" s="9">
        <v>743159</v>
      </c>
      <c r="H554" s="9">
        <v>0</v>
      </c>
      <c r="I554" s="9">
        <v>0</v>
      </c>
      <c r="J554" s="9">
        <v>0</v>
      </c>
      <c r="K554" s="9">
        <v>743159</v>
      </c>
    </row>
    <row r="555" spans="1:11" outlineLevel="2" x14ac:dyDescent="0.3">
      <c r="A555" s="6" t="s">
        <v>136</v>
      </c>
      <c r="B555" s="7" t="s">
        <v>410</v>
      </c>
      <c r="C555" s="8" t="s">
        <v>408</v>
      </c>
      <c r="D555" s="6">
        <v>350</v>
      </c>
      <c r="E555" s="9">
        <v>59562</v>
      </c>
      <c r="F555" s="9">
        <v>51005</v>
      </c>
      <c r="G555" s="9">
        <v>8557</v>
      </c>
      <c r="H555" s="9">
        <v>0</v>
      </c>
      <c r="I555" s="9">
        <v>0</v>
      </c>
      <c r="J555" s="9">
        <v>0</v>
      </c>
      <c r="K555" s="9">
        <v>8557</v>
      </c>
    </row>
    <row r="556" spans="1:11" outlineLevel="2" x14ac:dyDescent="0.3">
      <c r="A556" s="6" t="s">
        <v>136</v>
      </c>
      <c r="B556" s="7" t="s">
        <v>417</v>
      </c>
      <c r="C556" s="8" t="s">
        <v>418</v>
      </c>
      <c r="D556" s="6">
        <v>173</v>
      </c>
      <c r="E556" s="9">
        <v>1816992</v>
      </c>
      <c r="F556" s="9">
        <v>1816992</v>
      </c>
      <c r="G556" s="9">
        <v>0</v>
      </c>
      <c r="H556" s="9">
        <v>4260</v>
      </c>
      <c r="I556" s="9">
        <v>1109</v>
      </c>
      <c r="J556" s="9">
        <v>3151</v>
      </c>
      <c r="K556" s="9">
        <v>-3151</v>
      </c>
    </row>
    <row r="557" spans="1:11" outlineLevel="2" x14ac:dyDescent="0.3">
      <c r="A557" s="6" t="s">
        <v>136</v>
      </c>
      <c r="B557" s="7" t="s">
        <v>334</v>
      </c>
      <c r="C557" s="8" t="s">
        <v>335</v>
      </c>
      <c r="D557" s="6">
        <v>335</v>
      </c>
      <c r="E557" s="9">
        <v>33394</v>
      </c>
      <c r="F557" s="9">
        <v>32132</v>
      </c>
      <c r="G557" s="9">
        <v>1262</v>
      </c>
      <c r="H557" s="9">
        <v>0</v>
      </c>
      <c r="I557" s="9">
        <v>0</v>
      </c>
      <c r="J557" s="9">
        <v>0</v>
      </c>
      <c r="K557" s="9">
        <v>1262</v>
      </c>
    </row>
    <row r="558" spans="1:11" ht="30.6" outlineLevel="2" x14ac:dyDescent="0.3">
      <c r="A558" s="6" t="s">
        <v>136</v>
      </c>
      <c r="B558" s="152" t="s">
        <v>459</v>
      </c>
      <c r="C558" s="8" t="s">
        <v>460</v>
      </c>
      <c r="D558" s="6">
        <v>329</v>
      </c>
      <c r="E558" s="9">
        <v>1430358</v>
      </c>
      <c r="F558" s="9">
        <v>1149030</v>
      </c>
      <c r="G558" s="9">
        <v>281328</v>
      </c>
      <c r="H558" s="9">
        <v>0</v>
      </c>
      <c r="I558" s="9">
        <v>0</v>
      </c>
      <c r="J558" s="9">
        <v>0</v>
      </c>
      <c r="K558" s="9">
        <v>281328</v>
      </c>
    </row>
    <row r="559" spans="1:11" ht="15.75" customHeight="1" outlineLevel="2" x14ac:dyDescent="0.3">
      <c r="A559" s="6" t="s">
        <v>136</v>
      </c>
      <c r="B559" s="7" t="s">
        <v>430</v>
      </c>
      <c r="C559" s="8" t="s">
        <v>424</v>
      </c>
      <c r="D559" s="6">
        <v>261</v>
      </c>
      <c r="E559" s="9">
        <v>927647</v>
      </c>
      <c r="F559" s="9">
        <v>917209</v>
      </c>
      <c r="G559" s="9">
        <v>10438</v>
      </c>
      <c r="H559" s="9">
        <v>12411</v>
      </c>
      <c r="I559" s="9">
        <v>10089</v>
      </c>
      <c r="J559" s="9">
        <v>2322</v>
      </c>
      <c r="K559" s="9">
        <v>8116</v>
      </c>
    </row>
    <row r="560" spans="1:11" outlineLevel="2" x14ac:dyDescent="0.3">
      <c r="A560" s="6" t="s">
        <v>136</v>
      </c>
      <c r="B560" s="7" t="s">
        <v>431</v>
      </c>
      <c r="C560" s="8" t="s">
        <v>337</v>
      </c>
      <c r="D560" s="6">
        <v>244</v>
      </c>
      <c r="E560" s="9">
        <v>3164646</v>
      </c>
      <c r="F560" s="9">
        <v>3131852</v>
      </c>
      <c r="G560" s="9">
        <v>32794</v>
      </c>
      <c r="H560" s="9">
        <v>471</v>
      </c>
      <c r="I560" s="9">
        <v>471</v>
      </c>
      <c r="J560" s="9">
        <v>0</v>
      </c>
      <c r="K560" s="9">
        <v>32794</v>
      </c>
    </row>
    <row r="561" spans="1:11" outlineLevel="2" x14ac:dyDescent="0.3">
      <c r="A561" s="6" t="s">
        <v>136</v>
      </c>
      <c r="B561" s="7" t="s">
        <v>472</v>
      </c>
      <c r="C561" s="8" t="s">
        <v>473</v>
      </c>
      <c r="D561" s="6">
        <v>182</v>
      </c>
      <c r="E561" s="9">
        <v>109517</v>
      </c>
      <c r="F561" s="9">
        <v>107006</v>
      </c>
      <c r="G561" s="9">
        <v>2511</v>
      </c>
      <c r="H561" s="9">
        <v>0</v>
      </c>
      <c r="I561" s="9">
        <v>0</v>
      </c>
      <c r="J561" s="9">
        <v>0</v>
      </c>
      <c r="K561" s="9">
        <v>2511</v>
      </c>
    </row>
    <row r="562" spans="1:11" outlineLevel="2" x14ac:dyDescent="0.3">
      <c r="A562" s="6" t="s">
        <v>136</v>
      </c>
      <c r="B562" s="7" t="s">
        <v>440</v>
      </c>
      <c r="C562" s="8" t="s">
        <v>324</v>
      </c>
      <c r="D562" s="6">
        <v>280</v>
      </c>
      <c r="E562" s="9">
        <v>87954</v>
      </c>
      <c r="F562" s="9">
        <v>82480</v>
      </c>
      <c r="G562" s="9">
        <v>5474</v>
      </c>
      <c r="H562" s="9">
        <v>0</v>
      </c>
      <c r="I562" s="9">
        <v>0</v>
      </c>
      <c r="J562" s="9">
        <v>0</v>
      </c>
      <c r="K562" s="9">
        <v>5474</v>
      </c>
    </row>
    <row r="563" spans="1:11" outlineLevel="2" x14ac:dyDescent="0.3">
      <c r="A563" s="6" t="s">
        <v>136</v>
      </c>
      <c r="B563" s="7" t="s">
        <v>461</v>
      </c>
      <c r="C563" s="8" t="s">
        <v>314</v>
      </c>
      <c r="D563" s="6">
        <v>176</v>
      </c>
      <c r="E563" s="9">
        <v>6362242</v>
      </c>
      <c r="F563" s="9">
        <v>6209882</v>
      </c>
      <c r="G563" s="9">
        <v>152360</v>
      </c>
      <c r="H563" s="9">
        <v>203356</v>
      </c>
      <c r="I563" s="9">
        <v>203356</v>
      </c>
      <c r="J563" s="9">
        <v>0</v>
      </c>
      <c r="K563" s="9">
        <v>152360</v>
      </c>
    </row>
    <row r="564" spans="1:11" outlineLevel="2" x14ac:dyDescent="0.3">
      <c r="A564" s="6" t="s">
        <v>136</v>
      </c>
      <c r="B564" s="7" t="s">
        <v>468</v>
      </c>
      <c r="C564" s="8" t="s">
        <v>469</v>
      </c>
      <c r="D564" s="6">
        <v>57</v>
      </c>
      <c r="E564" s="9">
        <v>1148847</v>
      </c>
      <c r="F564" s="9">
        <v>892434</v>
      </c>
      <c r="G564" s="9">
        <v>256413</v>
      </c>
      <c r="H564" s="9">
        <v>0</v>
      </c>
      <c r="I564" s="9">
        <v>0</v>
      </c>
      <c r="J564" s="9">
        <v>0</v>
      </c>
      <c r="K564" s="9">
        <v>256413</v>
      </c>
    </row>
    <row r="565" spans="1:11" outlineLevel="2" x14ac:dyDescent="0.3">
      <c r="A565" s="6" t="s">
        <v>136</v>
      </c>
      <c r="B565" s="7" t="s">
        <v>391</v>
      </c>
      <c r="C565" s="8" t="s">
        <v>392</v>
      </c>
      <c r="D565" s="6">
        <v>171</v>
      </c>
      <c r="E565" s="9">
        <v>2152382</v>
      </c>
      <c r="F565" s="9">
        <v>1909924</v>
      </c>
      <c r="G565" s="9">
        <v>242458</v>
      </c>
      <c r="H565" s="9">
        <v>0</v>
      </c>
      <c r="I565" s="9">
        <v>0</v>
      </c>
      <c r="J565" s="9">
        <v>0</v>
      </c>
      <c r="K565" s="9">
        <v>242458</v>
      </c>
    </row>
    <row r="566" spans="1:11" outlineLevel="2" x14ac:dyDescent="0.3">
      <c r="A566" s="6" t="s">
        <v>136</v>
      </c>
      <c r="B566" s="7" t="s">
        <v>425</v>
      </c>
      <c r="C566" s="8" t="s">
        <v>337</v>
      </c>
      <c r="D566" s="6">
        <v>258</v>
      </c>
      <c r="E566" s="9">
        <v>3369668</v>
      </c>
      <c r="F566" s="9">
        <v>2647678</v>
      </c>
      <c r="G566" s="9">
        <v>721990</v>
      </c>
      <c r="H566" s="9">
        <v>0</v>
      </c>
      <c r="I566" s="9">
        <v>0</v>
      </c>
      <c r="J566" s="9">
        <v>0</v>
      </c>
      <c r="K566" s="9">
        <v>721990</v>
      </c>
    </row>
    <row r="567" spans="1:11" outlineLevel="2" x14ac:dyDescent="0.3">
      <c r="A567" s="6" t="s">
        <v>136</v>
      </c>
      <c r="B567" s="7" t="s">
        <v>470</v>
      </c>
      <c r="C567" s="8" t="s">
        <v>471</v>
      </c>
      <c r="D567" s="6">
        <v>58</v>
      </c>
      <c r="E567" s="9">
        <v>3305227</v>
      </c>
      <c r="F567" s="9">
        <v>3224482</v>
      </c>
      <c r="G567" s="9">
        <v>80745</v>
      </c>
      <c r="H567" s="9">
        <v>0</v>
      </c>
      <c r="I567" s="9">
        <v>0</v>
      </c>
      <c r="J567" s="9">
        <v>0</v>
      </c>
      <c r="K567" s="9">
        <v>80745</v>
      </c>
    </row>
    <row r="568" spans="1:11" outlineLevel="2" x14ac:dyDescent="0.3">
      <c r="A568" s="6" t="s">
        <v>136</v>
      </c>
      <c r="B568" s="7" t="s">
        <v>443</v>
      </c>
      <c r="C568" s="8" t="s">
        <v>444</v>
      </c>
      <c r="D568" s="6">
        <v>308</v>
      </c>
      <c r="E568" s="9">
        <v>135845</v>
      </c>
      <c r="F568" s="9">
        <v>43821</v>
      </c>
      <c r="G568" s="9">
        <v>92024</v>
      </c>
      <c r="H568" s="9">
        <v>0</v>
      </c>
      <c r="I568" s="9">
        <v>0</v>
      </c>
      <c r="J568" s="9">
        <v>0</v>
      </c>
      <c r="K568" s="9">
        <v>92024</v>
      </c>
    </row>
    <row r="569" spans="1:11" outlineLevel="2" x14ac:dyDescent="0.3">
      <c r="A569" s="6" t="s">
        <v>136</v>
      </c>
      <c r="B569" s="7" t="s">
        <v>338</v>
      </c>
      <c r="C569" s="8" t="s">
        <v>324</v>
      </c>
      <c r="D569" s="6">
        <v>260</v>
      </c>
      <c r="E569" s="9">
        <v>21787691</v>
      </c>
      <c r="F569" s="9">
        <v>21509807</v>
      </c>
      <c r="G569" s="9">
        <v>277884</v>
      </c>
      <c r="H569" s="9">
        <v>1090955</v>
      </c>
      <c r="I569" s="9">
        <v>31533</v>
      </c>
      <c r="J569" s="9">
        <v>1059422</v>
      </c>
      <c r="K569" s="9">
        <v>-781538</v>
      </c>
    </row>
    <row r="570" spans="1:11" outlineLevel="2" x14ac:dyDescent="0.3">
      <c r="A570" s="6" t="s">
        <v>136</v>
      </c>
      <c r="B570" s="7" t="s">
        <v>432</v>
      </c>
      <c r="C570" s="8" t="s">
        <v>394</v>
      </c>
      <c r="D570" s="6">
        <v>346</v>
      </c>
      <c r="E570" s="9">
        <v>51841</v>
      </c>
      <c r="F570" s="9">
        <v>50296</v>
      </c>
      <c r="G570" s="9">
        <v>1545</v>
      </c>
      <c r="H570" s="9">
        <v>0</v>
      </c>
      <c r="I570" s="9">
        <v>0</v>
      </c>
      <c r="J570" s="9">
        <v>0</v>
      </c>
      <c r="K570" s="9">
        <v>1545</v>
      </c>
    </row>
    <row r="571" spans="1:11" ht="15.75" customHeight="1" outlineLevel="2" x14ac:dyDescent="0.3">
      <c r="A571" s="6" t="s">
        <v>136</v>
      </c>
      <c r="B571" s="7" t="s">
        <v>395</v>
      </c>
      <c r="C571" s="8" t="s">
        <v>396</v>
      </c>
      <c r="D571" s="6">
        <v>351</v>
      </c>
      <c r="E571" s="9">
        <v>63789</v>
      </c>
      <c r="F571" s="9">
        <v>58955</v>
      </c>
      <c r="G571" s="9">
        <v>4834</v>
      </c>
      <c r="H571" s="9">
        <v>0</v>
      </c>
      <c r="I571" s="9">
        <v>0</v>
      </c>
      <c r="J571" s="9">
        <v>0</v>
      </c>
      <c r="K571" s="9">
        <v>4834</v>
      </c>
    </row>
    <row r="572" spans="1:11" outlineLevel="2" x14ac:dyDescent="0.3">
      <c r="A572" s="10" t="s">
        <v>149</v>
      </c>
      <c r="B572" s="10"/>
      <c r="C572" s="10"/>
      <c r="D572" s="10"/>
      <c r="E572" s="11">
        <f t="shared" ref="E572:K572" si="15">SUBTOTAL(9,E525:E571)</f>
        <v>479117718</v>
      </c>
      <c r="F572" s="11">
        <f t="shared" si="15"/>
        <v>380599458</v>
      </c>
      <c r="G572" s="11">
        <f t="shared" si="15"/>
        <v>98518260</v>
      </c>
      <c r="H572" s="11">
        <f t="shared" si="15"/>
        <v>2272295</v>
      </c>
      <c r="I572" s="11">
        <f t="shared" si="15"/>
        <v>295119</v>
      </c>
      <c r="J572" s="11">
        <f t="shared" si="15"/>
        <v>1977176</v>
      </c>
      <c r="K572" s="11">
        <f t="shared" si="15"/>
        <v>96541084</v>
      </c>
    </row>
    <row r="573" spans="1:11" outlineLevel="2" x14ac:dyDescent="0.3">
      <c r="A573" s="6" t="s">
        <v>150</v>
      </c>
      <c r="B573" s="7" t="s">
        <v>87</v>
      </c>
      <c r="C573" s="8" t="s">
        <v>88</v>
      </c>
      <c r="D573" s="6">
        <v>170</v>
      </c>
      <c r="E573" s="9">
        <v>0</v>
      </c>
      <c r="F573" s="9">
        <v>0</v>
      </c>
      <c r="G573" s="9">
        <v>0</v>
      </c>
      <c r="H573" s="9">
        <v>1000</v>
      </c>
      <c r="I573" s="9">
        <v>0</v>
      </c>
      <c r="J573" s="9">
        <v>1000</v>
      </c>
      <c r="K573" s="9">
        <v>-1000</v>
      </c>
    </row>
    <row r="574" spans="1:11" outlineLevel="2" x14ac:dyDescent="0.3">
      <c r="A574" s="6" t="s">
        <v>150</v>
      </c>
      <c r="B574" s="7" t="s">
        <v>426</v>
      </c>
      <c r="C574" s="8" t="s">
        <v>427</v>
      </c>
      <c r="D574" s="6">
        <v>305</v>
      </c>
      <c r="E574" s="9">
        <v>117677</v>
      </c>
      <c r="F574" s="9">
        <v>104958</v>
      </c>
      <c r="G574" s="9">
        <v>12719</v>
      </c>
      <c r="H574" s="9">
        <v>0</v>
      </c>
      <c r="I574" s="9">
        <v>0</v>
      </c>
      <c r="J574" s="9">
        <v>0</v>
      </c>
      <c r="K574" s="9">
        <v>12719</v>
      </c>
    </row>
    <row r="575" spans="1:11" outlineLevel="2" x14ac:dyDescent="0.3">
      <c r="A575" s="6" t="s">
        <v>150</v>
      </c>
      <c r="B575" s="7" t="s">
        <v>307</v>
      </c>
      <c r="C575" s="8" t="s">
        <v>308</v>
      </c>
      <c r="D575" s="6">
        <v>250</v>
      </c>
      <c r="E575" s="9">
        <v>1709781</v>
      </c>
      <c r="F575" s="9">
        <v>1015426</v>
      </c>
      <c r="G575" s="9">
        <v>694355</v>
      </c>
      <c r="H575" s="9">
        <v>7</v>
      </c>
      <c r="I575" s="9">
        <v>4</v>
      </c>
      <c r="J575" s="9">
        <v>3</v>
      </c>
      <c r="K575" s="9">
        <v>694352</v>
      </c>
    </row>
    <row r="576" spans="1:11" outlineLevel="2" x14ac:dyDescent="0.3">
      <c r="A576" s="6" t="s">
        <v>150</v>
      </c>
      <c r="B576" s="7" t="s">
        <v>456</v>
      </c>
      <c r="C576" s="8" t="s">
        <v>453</v>
      </c>
      <c r="D576" s="6">
        <v>348</v>
      </c>
      <c r="E576" s="9">
        <v>53867214</v>
      </c>
      <c r="F576" s="9">
        <v>45736429</v>
      </c>
      <c r="G576" s="9">
        <v>8130785</v>
      </c>
      <c r="H576" s="9">
        <v>0</v>
      </c>
      <c r="I576" s="9">
        <v>0</v>
      </c>
      <c r="J576" s="9">
        <v>0</v>
      </c>
      <c r="K576" s="9">
        <v>8130785</v>
      </c>
    </row>
    <row r="577" spans="1:11" outlineLevel="2" x14ac:dyDescent="0.3">
      <c r="A577" s="6" t="s">
        <v>150</v>
      </c>
      <c r="B577" s="7" t="s">
        <v>446</v>
      </c>
      <c r="C577" s="8" t="s">
        <v>447</v>
      </c>
      <c r="D577" s="6">
        <v>286</v>
      </c>
      <c r="E577" s="9">
        <v>72259</v>
      </c>
      <c r="F577" s="9">
        <v>49294</v>
      </c>
      <c r="G577" s="9">
        <v>22965</v>
      </c>
      <c r="H577" s="9">
        <v>0</v>
      </c>
      <c r="I577" s="9">
        <v>0</v>
      </c>
      <c r="J577" s="9">
        <v>0</v>
      </c>
      <c r="K577" s="9">
        <v>22965</v>
      </c>
    </row>
    <row r="578" spans="1:11" outlineLevel="2" x14ac:dyDescent="0.3">
      <c r="A578" s="6" t="s">
        <v>150</v>
      </c>
      <c r="B578" s="7" t="s">
        <v>311</v>
      </c>
      <c r="C578" s="8" t="s">
        <v>312</v>
      </c>
      <c r="D578" s="6">
        <v>172</v>
      </c>
      <c r="E578" s="9">
        <v>624944</v>
      </c>
      <c r="F578" s="9">
        <v>536418</v>
      </c>
      <c r="G578" s="9">
        <v>88526</v>
      </c>
      <c r="H578" s="9">
        <v>0</v>
      </c>
      <c r="I578" s="9">
        <v>0</v>
      </c>
      <c r="J578" s="9">
        <v>0</v>
      </c>
      <c r="K578" s="9">
        <v>88526</v>
      </c>
    </row>
    <row r="579" spans="1:11" outlineLevel="2" x14ac:dyDescent="0.3">
      <c r="A579" s="6" t="s">
        <v>150</v>
      </c>
      <c r="B579" s="7" t="s">
        <v>421</v>
      </c>
      <c r="C579" s="8" t="s">
        <v>422</v>
      </c>
      <c r="D579" s="6">
        <v>278</v>
      </c>
      <c r="E579" s="9">
        <v>1740107</v>
      </c>
      <c r="F579" s="9">
        <v>1552010</v>
      </c>
      <c r="G579" s="9">
        <v>188097</v>
      </c>
      <c r="H579" s="9">
        <v>0</v>
      </c>
      <c r="I579" s="9">
        <v>0</v>
      </c>
      <c r="J579" s="9">
        <v>0</v>
      </c>
      <c r="K579" s="9">
        <v>188097</v>
      </c>
    </row>
    <row r="580" spans="1:11" outlineLevel="2" x14ac:dyDescent="0.3">
      <c r="A580" s="6" t="s">
        <v>150</v>
      </c>
      <c r="B580" s="7" t="s">
        <v>428</v>
      </c>
      <c r="C580" s="8" t="s">
        <v>318</v>
      </c>
      <c r="D580" s="6">
        <v>11</v>
      </c>
      <c r="E580" s="9">
        <v>23972104</v>
      </c>
      <c r="F580" s="9">
        <v>21133564</v>
      </c>
      <c r="G580" s="9">
        <v>2838540</v>
      </c>
      <c r="H580" s="9">
        <v>2</v>
      </c>
      <c r="I580" s="9">
        <v>0</v>
      </c>
      <c r="J580" s="9">
        <v>2</v>
      </c>
      <c r="K580" s="9">
        <v>2838538</v>
      </c>
    </row>
    <row r="581" spans="1:11" outlineLevel="2" x14ac:dyDescent="0.3">
      <c r="A581" s="6" t="s">
        <v>150</v>
      </c>
      <c r="B581" s="7" t="s">
        <v>474</v>
      </c>
      <c r="C581" s="8" t="s">
        <v>320</v>
      </c>
      <c r="D581" s="6">
        <v>223</v>
      </c>
      <c r="E581" s="9">
        <v>4039486</v>
      </c>
      <c r="F581" s="9">
        <v>3691207</v>
      </c>
      <c r="G581" s="9">
        <v>348279</v>
      </c>
      <c r="H581" s="9">
        <v>3</v>
      </c>
      <c r="I581" s="9">
        <v>0</v>
      </c>
      <c r="J581" s="9">
        <v>3</v>
      </c>
      <c r="K581" s="9">
        <v>348276</v>
      </c>
    </row>
    <row r="582" spans="1:11" ht="15.75" customHeight="1" outlineLevel="2" x14ac:dyDescent="0.3">
      <c r="A582" s="6" t="s">
        <v>150</v>
      </c>
      <c r="B582" s="7" t="s">
        <v>429</v>
      </c>
      <c r="C582" s="8" t="s">
        <v>310</v>
      </c>
      <c r="D582" s="6">
        <v>272</v>
      </c>
      <c r="E582" s="9">
        <v>9224219</v>
      </c>
      <c r="F582" s="9">
        <v>8491932</v>
      </c>
      <c r="G582" s="9">
        <v>732287</v>
      </c>
      <c r="H582" s="9">
        <v>2</v>
      </c>
      <c r="I582" s="9">
        <v>0</v>
      </c>
      <c r="J582" s="9">
        <v>2</v>
      </c>
      <c r="K582" s="9">
        <v>732285</v>
      </c>
    </row>
    <row r="583" spans="1:11" ht="30.6" outlineLevel="2" x14ac:dyDescent="0.3">
      <c r="A583" s="6" t="s">
        <v>150</v>
      </c>
      <c r="B583" s="152" t="s">
        <v>399</v>
      </c>
      <c r="C583" s="8" t="s">
        <v>400</v>
      </c>
      <c r="D583" s="6">
        <v>276</v>
      </c>
      <c r="E583" s="9">
        <v>891073</v>
      </c>
      <c r="F583" s="9">
        <v>717431</v>
      </c>
      <c r="G583" s="9">
        <v>173642</v>
      </c>
      <c r="H583" s="9">
        <v>0</v>
      </c>
      <c r="I583" s="9">
        <v>0</v>
      </c>
      <c r="J583" s="9">
        <v>0</v>
      </c>
      <c r="K583" s="9">
        <v>173642</v>
      </c>
    </row>
    <row r="584" spans="1:11" ht="30.6" outlineLevel="2" x14ac:dyDescent="0.3">
      <c r="A584" s="6" t="s">
        <v>150</v>
      </c>
      <c r="B584" s="152" t="s">
        <v>477</v>
      </c>
      <c r="C584" s="8" t="s">
        <v>478</v>
      </c>
      <c r="D584" s="6">
        <v>291</v>
      </c>
      <c r="E584" s="9">
        <v>346400</v>
      </c>
      <c r="F584" s="9">
        <v>287064</v>
      </c>
      <c r="G584" s="9">
        <v>59336</v>
      </c>
      <c r="H584" s="9">
        <v>0</v>
      </c>
      <c r="I584" s="9">
        <v>0</v>
      </c>
      <c r="J584" s="9">
        <v>0</v>
      </c>
      <c r="K584" s="9">
        <v>59336</v>
      </c>
    </row>
    <row r="585" spans="1:11" outlineLevel="2" x14ac:dyDescent="0.3">
      <c r="A585" s="6" t="s">
        <v>150</v>
      </c>
      <c r="B585" s="7" t="s">
        <v>315</v>
      </c>
      <c r="C585" s="8" t="s">
        <v>316</v>
      </c>
      <c r="D585" s="6">
        <v>209</v>
      </c>
      <c r="E585" s="9">
        <v>309546</v>
      </c>
      <c r="F585" s="9">
        <v>224475</v>
      </c>
      <c r="G585" s="9">
        <v>85071</v>
      </c>
      <c r="H585" s="9">
        <v>0</v>
      </c>
      <c r="I585" s="9">
        <v>0</v>
      </c>
      <c r="J585" s="9">
        <v>0</v>
      </c>
      <c r="K585" s="9">
        <v>85071</v>
      </c>
    </row>
    <row r="586" spans="1:11" outlineLevel="2" x14ac:dyDescent="0.3">
      <c r="A586" s="6" t="s">
        <v>150</v>
      </c>
      <c r="B586" s="7" t="s">
        <v>389</v>
      </c>
      <c r="C586" s="8" t="s">
        <v>390</v>
      </c>
      <c r="D586" s="6">
        <v>183</v>
      </c>
      <c r="E586" s="9">
        <v>868045</v>
      </c>
      <c r="F586" s="9">
        <v>731745</v>
      </c>
      <c r="G586" s="9">
        <v>136300</v>
      </c>
      <c r="H586" s="9">
        <v>1</v>
      </c>
      <c r="I586" s="9">
        <v>1</v>
      </c>
      <c r="J586" s="9">
        <v>0</v>
      </c>
      <c r="K586" s="9">
        <v>136300</v>
      </c>
    </row>
    <row r="587" spans="1:11" outlineLevel="2" x14ac:dyDescent="0.3">
      <c r="A587" s="6" t="s">
        <v>150</v>
      </c>
      <c r="B587" s="7" t="s">
        <v>413</v>
      </c>
      <c r="C587" s="8" t="s">
        <v>414</v>
      </c>
      <c r="D587" s="6">
        <v>251</v>
      </c>
      <c r="E587" s="9">
        <v>459132</v>
      </c>
      <c r="F587" s="9">
        <v>388107</v>
      </c>
      <c r="G587" s="9">
        <v>71025</v>
      </c>
      <c r="H587" s="9">
        <v>0</v>
      </c>
      <c r="I587" s="9">
        <v>0</v>
      </c>
      <c r="J587" s="9">
        <v>0</v>
      </c>
      <c r="K587" s="9">
        <v>71025</v>
      </c>
    </row>
    <row r="588" spans="1:11" outlineLevel="2" x14ac:dyDescent="0.3">
      <c r="A588" s="6" t="s">
        <v>150</v>
      </c>
      <c r="B588" s="7" t="s">
        <v>435</v>
      </c>
      <c r="C588" s="8" t="s">
        <v>314</v>
      </c>
      <c r="D588" s="6">
        <v>91</v>
      </c>
      <c r="E588" s="9">
        <v>13054</v>
      </c>
      <c r="F588" s="9">
        <v>11243</v>
      </c>
      <c r="G588" s="9">
        <v>1811</v>
      </c>
      <c r="H588" s="9">
        <v>0</v>
      </c>
      <c r="I588" s="9">
        <v>0</v>
      </c>
      <c r="J588" s="9">
        <v>0</v>
      </c>
      <c r="K588" s="9">
        <v>1811</v>
      </c>
    </row>
    <row r="589" spans="1:11" outlineLevel="2" x14ac:dyDescent="0.3">
      <c r="A589" s="6" t="s">
        <v>150</v>
      </c>
      <c r="B589" s="7" t="s">
        <v>321</v>
      </c>
      <c r="C589" s="8" t="s">
        <v>322</v>
      </c>
      <c r="D589" s="6">
        <v>192</v>
      </c>
      <c r="E589" s="9">
        <v>415489</v>
      </c>
      <c r="F589" s="9">
        <v>357800</v>
      </c>
      <c r="G589" s="9">
        <v>57689</v>
      </c>
      <c r="H589" s="9">
        <v>0</v>
      </c>
      <c r="I589" s="9">
        <v>0</v>
      </c>
      <c r="J589" s="9">
        <v>0</v>
      </c>
      <c r="K589" s="9">
        <v>57689</v>
      </c>
    </row>
    <row r="590" spans="1:11" outlineLevel="2" x14ac:dyDescent="0.3">
      <c r="A590" s="6" t="s">
        <v>150</v>
      </c>
      <c r="B590" s="7" t="s">
        <v>479</v>
      </c>
      <c r="C590" s="8" t="s">
        <v>324</v>
      </c>
      <c r="D590" s="6">
        <v>26</v>
      </c>
      <c r="E590" s="9">
        <v>27025365</v>
      </c>
      <c r="F590" s="9">
        <v>19200448</v>
      </c>
      <c r="G590" s="9">
        <v>7824917</v>
      </c>
      <c r="H590" s="9">
        <v>0</v>
      </c>
      <c r="I590" s="9">
        <v>0</v>
      </c>
      <c r="J590" s="9">
        <v>0</v>
      </c>
      <c r="K590" s="9">
        <v>7824917</v>
      </c>
    </row>
    <row r="591" spans="1:11" outlineLevel="2" x14ac:dyDescent="0.3">
      <c r="A591" s="6" t="s">
        <v>150</v>
      </c>
      <c r="B591" s="7" t="s">
        <v>323</v>
      </c>
      <c r="C591" s="8" t="s">
        <v>324</v>
      </c>
      <c r="D591" s="6">
        <v>297</v>
      </c>
      <c r="E591" s="9">
        <v>231343214</v>
      </c>
      <c r="F591" s="9">
        <v>180663161</v>
      </c>
      <c r="G591" s="9">
        <v>50680053</v>
      </c>
      <c r="H591" s="9">
        <v>0</v>
      </c>
      <c r="I591" s="9">
        <v>0</v>
      </c>
      <c r="J591" s="9">
        <v>0</v>
      </c>
      <c r="K591" s="9">
        <v>50680053</v>
      </c>
    </row>
    <row r="592" spans="1:11" outlineLevel="2" x14ac:dyDescent="0.3">
      <c r="A592" s="6" t="s">
        <v>150</v>
      </c>
      <c r="B592" s="7" t="s">
        <v>325</v>
      </c>
      <c r="C592" s="8" t="s">
        <v>326</v>
      </c>
      <c r="D592" s="6">
        <v>166</v>
      </c>
      <c r="E592" s="9">
        <v>9142743</v>
      </c>
      <c r="F592" s="9">
        <v>7632371</v>
      </c>
      <c r="G592" s="9">
        <v>1510372</v>
      </c>
      <c r="H592" s="9">
        <v>1</v>
      </c>
      <c r="I592" s="9">
        <v>0</v>
      </c>
      <c r="J592" s="9">
        <v>1</v>
      </c>
      <c r="K592" s="9">
        <v>1510371</v>
      </c>
    </row>
    <row r="593" spans="1:11" outlineLevel="2" x14ac:dyDescent="0.3">
      <c r="A593" s="6" t="s">
        <v>150</v>
      </c>
      <c r="B593" s="7" t="s">
        <v>436</v>
      </c>
      <c r="C593" s="8" t="s">
        <v>437</v>
      </c>
      <c r="D593" s="6">
        <v>268</v>
      </c>
      <c r="E593" s="9">
        <v>6821348</v>
      </c>
      <c r="F593" s="9">
        <v>4845414</v>
      </c>
      <c r="G593" s="9">
        <v>1975934</v>
      </c>
      <c r="H593" s="9">
        <v>0</v>
      </c>
      <c r="I593" s="9">
        <v>0</v>
      </c>
      <c r="J593" s="9">
        <v>0</v>
      </c>
      <c r="K593" s="9">
        <v>1975934</v>
      </c>
    </row>
    <row r="594" spans="1:11" outlineLevel="2" x14ac:dyDescent="0.3">
      <c r="A594" s="6" t="s">
        <v>150</v>
      </c>
      <c r="B594" s="7" t="s">
        <v>327</v>
      </c>
      <c r="C594" s="8" t="s">
        <v>328</v>
      </c>
      <c r="D594" s="6">
        <v>32</v>
      </c>
      <c r="E594" s="9">
        <v>4365949</v>
      </c>
      <c r="F594" s="9">
        <v>4220239</v>
      </c>
      <c r="G594" s="9">
        <v>145710</v>
      </c>
      <c r="H594" s="9">
        <v>2</v>
      </c>
      <c r="I594" s="9">
        <v>0</v>
      </c>
      <c r="J594" s="9">
        <v>2</v>
      </c>
      <c r="K594" s="9">
        <v>145708</v>
      </c>
    </row>
    <row r="595" spans="1:11" outlineLevel="2" x14ac:dyDescent="0.3">
      <c r="A595" s="6" t="s">
        <v>150</v>
      </c>
      <c r="B595" s="7" t="s">
        <v>454</v>
      </c>
      <c r="C595" s="8" t="s">
        <v>404</v>
      </c>
      <c r="D595" s="6">
        <v>230</v>
      </c>
      <c r="E595" s="9">
        <v>5527460</v>
      </c>
      <c r="F595" s="9">
        <v>5438722</v>
      </c>
      <c r="G595" s="9">
        <v>88738</v>
      </c>
      <c r="H595" s="9">
        <v>3</v>
      </c>
      <c r="I595" s="9">
        <v>0</v>
      </c>
      <c r="J595" s="9">
        <v>3</v>
      </c>
      <c r="K595" s="9">
        <v>88735</v>
      </c>
    </row>
    <row r="596" spans="1:11" outlineLevel="2" x14ac:dyDescent="0.3">
      <c r="A596" s="6" t="s">
        <v>150</v>
      </c>
      <c r="B596" s="7" t="s">
        <v>438</v>
      </c>
      <c r="C596" s="8" t="s">
        <v>439</v>
      </c>
      <c r="D596" s="6">
        <v>148</v>
      </c>
      <c r="E596" s="9">
        <v>35051</v>
      </c>
      <c r="F596" s="9">
        <v>9658</v>
      </c>
      <c r="G596" s="9">
        <v>25393</v>
      </c>
      <c r="H596" s="9">
        <v>0</v>
      </c>
      <c r="I596" s="9">
        <v>0</v>
      </c>
      <c r="J596" s="9">
        <v>0</v>
      </c>
      <c r="K596" s="9">
        <v>25393</v>
      </c>
    </row>
    <row r="597" spans="1:11" outlineLevel="2" x14ac:dyDescent="0.3">
      <c r="A597" s="6" t="s">
        <v>150</v>
      </c>
      <c r="B597" s="7" t="s">
        <v>329</v>
      </c>
      <c r="C597" s="8" t="s">
        <v>330</v>
      </c>
      <c r="D597" s="6">
        <v>153</v>
      </c>
      <c r="E597" s="9">
        <v>4238386</v>
      </c>
      <c r="F597" s="9">
        <v>3825740</v>
      </c>
      <c r="G597" s="9">
        <v>412646</v>
      </c>
      <c r="H597" s="9">
        <v>0</v>
      </c>
      <c r="I597" s="9">
        <v>0</v>
      </c>
      <c r="J597" s="9">
        <v>0</v>
      </c>
      <c r="K597" s="9">
        <v>412646</v>
      </c>
    </row>
    <row r="598" spans="1:11" outlineLevel="2" x14ac:dyDescent="0.3">
      <c r="A598" s="6" t="s">
        <v>150</v>
      </c>
      <c r="B598" s="7" t="s">
        <v>415</v>
      </c>
      <c r="C598" s="8" t="s">
        <v>416</v>
      </c>
      <c r="D598" s="6">
        <v>155</v>
      </c>
      <c r="E598" s="9">
        <v>1159907</v>
      </c>
      <c r="F598" s="9">
        <v>470577</v>
      </c>
      <c r="G598" s="9">
        <v>689330</v>
      </c>
      <c r="H598" s="9">
        <v>0</v>
      </c>
      <c r="I598" s="9">
        <v>0</v>
      </c>
      <c r="J598" s="9">
        <v>0</v>
      </c>
      <c r="K598" s="9">
        <v>689330</v>
      </c>
    </row>
    <row r="599" spans="1:11" outlineLevel="2" x14ac:dyDescent="0.3">
      <c r="A599" s="6" t="s">
        <v>150</v>
      </c>
      <c r="B599" s="7" t="s">
        <v>95</v>
      </c>
      <c r="C599" s="8" t="s">
        <v>96</v>
      </c>
      <c r="D599" s="6">
        <v>42</v>
      </c>
      <c r="E599" s="9">
        <v>16405291</v>
      </c>
      <c r="F599" s="9">
        <v>14589752</v>
      </c>
      <c r="G599" s="9">
        <v>1815539</v>
      </c>
      <c r="H599" s="9">
        <v>0</v>
      </c>
      <c r="I599" s="9">
        <v>0</v>
      </c>
      <c r="J599" s="9">
        <v>0</v>
      </c>
      <c r="K599" s="9">
        <v>1815539</v>
      </c>
    </row>
    <row r="600" spans="1:11" ht="30.6" outlineLevel="2" x14ac:dyDescent="0.3">
      <c r="A600" s="6" t="s">
        <v>150</v>
      </c>
      <c r="B600" s="152" t="s">
        <v>475</v>
      </c>
      <c r="C600" s="8" t="s">
        <v>476</v>
      </c>
      <c r="D600" s="6">
        <v>265</v>
      </c>
      <c r="E600" s="9">
        <v>3431203</v>
      </c>
      <c r="F600" s="9">
        <v>3273018</v>
      </c>
      <c r="G600" s="9">
        <v>158185</v>
      </c>
      <c r="H600" s="9">
        <v>0</v>
      </c>
      <c r="I600" s="9">
        <v>0</v>
      </c>
      <c r="J600" s="9">
        <v>0</v>
      </c>
      <c r="K600" s="9">
        <v>158185</v>
      </c>
    </row>
    <row r="601" spans="1:11" outlineLevel="2" x14ac:dyDescent="0.3">
      <c r="A601" s="6" t="s">
        <v>150</v>
      </c>
      <c r="B601" s="7" t="s">
        <v>331</v>
      </c>
      <c r="C601" s="8" t="s">
        <v>324</v>
      </c>
      <c r="D601" s="6">
        <v>48</v>
      </c>
      <c r="E601" s="9">
        <v>16695259</v>
      </c>
      <c r="F601" s="9">
        <v>14809884</v>
      </c>
      <c r="G601" s="9">
        <v>1885375</v>
      </c>
      <c r="H601" s="9">
        <v>10</v>
      </c>
      <c r="I601" s="9">
        <v>9</v>
      </c>
      <c r="J601" s="9">
        <v>1</v>
      </c>
      <c r="K601" s="9">
        <v>1885374</v>
      </c>
    </row>
    <row r="602" spans="1:11" outlineLevel="1" x14ac:dyDescent="0.3">
      <c r="A602" s="6" t="s">
        <v>150</v>
      </c>
      <c r="B602" s="7" t="s">
        <v>480</v>
      </c>
      <c r="C602" s="8" t="s">
        <v>402</v>
      </c>
      <c r="D602" s="6">
        <v>150</v>
      </c>
      <c r="E602" s="9">
        <v>7031995</v>
      </c>
      <c r="F602" s="9">
        <v>6148659</v>
      </c>
      <c r="G602" s="9">
        <v>883336</v>
      </c>
      <c r="H602" s="9">
        <v>9</v>
      </c>
      <c r="I602" s="9">
        <v>7</v>
      </c>
      <c r="J602" s="9">
        <v>2</v>
      </c>
      <c r="K602" s="9">
        <v>883334</v>
      </c>
    </row>
    <row r="603" spans="1:11" outlineLevel="2" x14ac:dyDescent="0.3">
      <c r="A603" s="6" t="s">
        <v>150</v>
      </c>
      <c r="B603" s="7" t="s">
        <v>83</v>
      </c>
      <c r="C603" s="8" t="s">
        <v>84</v>
      </c>
      <c r="D603" s="6">
        <v>218</v>
      </c>
      <c r="E603" s="9">
        <v>3819044</v>
      </c>
      <c r="F603" s="9">
        <v>3199438</v>
      </c>
      <c r="G603" s="9">
        <v>619606</v>
      </c>
      <c r="H603" s="9">
        <v>0</v>
      </c>
      <c r="I603" s="9">
        <v>0</v>
      </c>
      <c r="J603" s="9">
        <v>0</v>
      </c>
      <c r="K603" s="9">
        <v>619606</v>
      </c>
    </row>
    <row r="604" spans="1:11" outlineLevel="2" x14ac:dyDescent="0.3">
      <c r="A604" s="6" t="s">
        <v>150</v>
      </c>
      <c r="B604" s="7" t="s">
        <v>410</v>
      </c>
      <c r="C604" s="8" t="s">
        <v>408</v>
      </c>
      <c r="D604" s="6">
        <v>350</v>
      </c>
      <c r="E604" s="9">
        <v>51370</v>
      </c>
      <c r="F604" s="9">
        <v>39338</v>
      </c>
      <c r="G604" s="9">
        <v>12032</v>
      </c>
      <c r="H604" s="9">
        <v>0</v>
      </c>
      <c r="I604" s="9">
        <v>0</v>
      </c>
      <c r="J604" s="9">
        <v>0</v>
      </c>
      <c r="K604" s="9">
        <v>12032</v>
      </c>
    </row>
    <row r="605" spans="1:11" outlineLevel="2" x14ac:dyDescent="0.3">
      <c r="A605" s="6" t="s">
        <v>150</v>
      </c>
      <c r="B605" s="7" t="s">
        <v>417</v>
      </c>
      <c r="C605" s="8" t="s">
        <v>418</v>
      </c>
      <c r="D605" s="6">
        <v>173</v>
      </c>
      <c r="E605" s="9">
        <v>1914565</v>
      </c>
      <c r="F605" s="9">
        <v>1846192</v>
      </c>
      <c r="G605" s="9">
        <v>68373</v>
      </c>
      <c r="H605" s="9">
        <v>2</v>
      </c>
      <c r="I605" s="9">
        <v>0</v>
      </c>
      <c r="J605" s="9">
        <v>2</v>
      </c>
      <c r="K605" s="9">
        <v>68371</v>
      </c>
    </row>
    <row r="606" spans="1:11" outlineLevel="2" x14ac:dyDescent="0.3">
      <c r="A606" s="6" t="s">
        <v>150</v>
      </c>
      <c r="B606" s="7" t="s">
        <v>334</v>
      </c>
      <c r="C606" s="8" t="s">
        <v>335</v>
      </c>
      <c r="D606" s="6">
        <v>335</v>
      </c>
      <c r="E606" s="9">
        <v>52155</v>
      </c>
      <c r="F606" s="9">
        <v>50686</v>
      </c>
      <c r="G606" s="9">
        <v>1469</v>
      </c>
      <c r="H606" s="9">
        <v>0</v>
      </c>
      <c r="I606" s="9">
        <v>0</v>
      </c>
      <c r="J606" s="9">
        <v>0</v>
      </c>
      <c r="K606" s="9">
        <v>1469</v>
      </c>
    </row>
    <row r="607" spans="1:11" ht="30.6" outlineLevel="2" x14ac:dyDescent="0.3">
      <c r="A607" s="6" t="s">
        <v>150</v>
      </c>
      <c r="B607" s="152" t="s">
        <v>459</v>
      </c>
      <c r="C607" s="8" t="s">
        <v>460</v>
      </c>
      <c r="D607" s="6">
        <v>329</v>
      </c>
      <c r="E607" s="9">
        <v>1130326</v>
      </c>
      <c r="F607" s="9">
        <v>964197</v>
      </c>
      <c r="G607" s="9">
        <v>166129</v>
      </c>
      <c r="H607" s="9">
        <v>0</v>
      </c>
      <c r="I607" s="9">
        <v>0</v>
      </c>
      <c r="J607" s="9">
        <v>0</v>
      </c>
      <c r="K607" s="9">
        <v>166129</v>
      </c>
    </row>
    <row r="608" spans="1:11" ht="15.75" customHeight="1" outlineLevel="2" x14ac:dyDescent="0.3">
      <c r="A608" s="6" t="s">
        <v>150</v>
      </c>
      <c r="B608" s="7" t="s">
        <v>430</v>
      </c>
      <c r="C608" s="8" t="s">
        <v>424</v>
      </c>
      <c r="D608" s="6">
        <v>261</v>
      </c>
      <c r="E608" s="9">
        <v>840768</v>
      </c>
      <c r="F608" s="9">
        <v>814684</v>
      </c>
      <c r="G608" s="9">
        <v>26084</v>
      </c>
      <c r="H608" s="9">
        <v>2</v>
      </c>
      <c r="I608" s="9">
        <v>0</v>
      </c>
      <c r="J608" s="9">
        <v>2</v>
      </c>
      <c r="K608" s="9">
        <v>26082</v>
      </c>
    </row>
    <row r="609" spans="1:11" outlineLevel="2" x14ac:dyDescent="0.3">
      <c r="A609" s="6" t="s">
        <v>150</v>
      </c>
      <c r="B609" s="7" t="s">
        <v>431</v>
      </c>
      <c r="C609" s="8" t="s">
        <v>337</v>
      </c>
      <c r="D609" s="6">
        <v>244</v>
      </c>
      <c r="E609" s="9">
        <v>2791621</v>
      </c>
      <c r="F609" s="9">
        <v>2744445</v>
      </c>
      <c r="G609" s="9">
        <v>47176</v>
      </c>
      <c r="H609" s="9">
        <v>0</v>
      </c>
      <c r="I609" s="9">
        <v>0</v>
      </c>
      <c r="J609" s="9">
        <v>0</v>
      </c>
      <c r="K609" s="9">
        <v>47176</v>
      </c>
    </row>
    <row r="610" spans="1:11" outlineLevel="2" x14ac:dyDescent="0.3">
      <c r="A610" s="6" t="s">
        <v>150</v>
      </c>
      <c r="B610" s="7" t="s">
        <v>472</v>
      </c>
      <c r="C610" s="8" t="s">
        <v>473</v>
      </c>
      <c r="D610" s="6">
        <v>182</v>
      </c>
      <c r="E610" s="9">
        <v>90993</v>
      </c>
      <c r="F610" s="9">
        <v>85092</v>
      </c>
      <c r="G610" s="9">
        <v>5901</v>
      </c>
      <c r="H610" s="9">
        <v>0</v>
      </c>
      <c r="I610" s="9">
        <v>0</v>
      </c>
      <c r="J610" s="9">
        <v>0</v>
      </c>
      <c r="K610" s="9">
        <v>5901</v>
      </c>
    </row>
    <row r="611" spans="1:11" outlineLevel="2" x14ac:dyDescent="0.3">
      <c r="A611" s="6" t="s">
        <v>150</v>
      </c>
      <c r="B611" s="7" t="s">
        <v>440</v>
      </c>
      <c r="C611" s="8" t="s">
        <v>324</v>
      </c>
      <c r="D611" s="6">
        <v>280</v>
      </c>
      <c r="E611" s="9">
        <v>23080</v>
      </c>
      <c r="F611" s="9">
        <v>9194</v>
      </c>
      <c r="G611" s="9">
        <v>13886</v>
      </c>
      <c r="H611" s="9">
        <v>0</v>
      </c>
      <c r="I611" s="9">
        <v>0</v>
      </c>
      <c r="J611" s="9">
        <v>0</v>
      </c>
      <c r="K611" s="9">
        <v>13886</v>
      </c>
    </row>
    <row r="612" spans="1:11" outlineLevel="2" x14ac:dyDescent="0.3">
      <c r="A612" s="6" t="s">
        <v>150</v>
      </c>
      <c r="B612" s="7" t="s">
        <v>461</v>
      </c>
      <c r="C612" s="8" t="s">
        <v>314</v>
      </c>
      <c r="D612" s="6">
        <v>176</v>
      </c>
      <c r="E612" s="9">
        <v>7082086</v>
      </c>
      <c r="F612" s="9">
        <v>6048055</v>
      </c>
      <c r="G612" s="9">
        <v>1034031</v>
      </c>
      <c r="H612" s="9">
        <v>22</v>
      </c>
      <c r="I612" s="9">
        <v>21</v>
      </c>
      <c r="J612" s="9">
        <v>1</v>
      </c>
      <c r="K612" s="9">
        <v>1034030</v>
      </c>
    </row>
    <row r="613" spans="1:11" outlineLevel="2" x14ac:dyDescent="0.3">
      <c r="A613" s="6" t="s">
        <v>150</v>
      </c>
      <c r="B613" s="7" t="s">
        <v>468</v>
      </c>
      <c r="C613" s="8" t="s">
        <v>469</v>
      </c>
      <c r="D613" s="6">
        <v>57</v>
      </c>
      <c r="E613" s="9">
        <v>1377233</v>
      </c>
      <c r="F613" s="9">
        <v>1090334</v>
      </c>
      <c r="G613" s="9">
        <v>286899</v>
      </c>
      <c r="H613" s="9">
        <v>0</v>
      </c>
      <c r="I613" s="9">
        <v>0</v>
      </c>
      <c r="J613" s="9">
        <v>0</v>
      </c>
      <c r="K613" s="9">
        <v>286899</v>
      </c>
    </row>
    <row r="614" spans="1:11" outlineLevel="2" x14ac:dyDescent="0.3">
      <c r="A614" s="6" t="s">
        <v>150</v>
      </c>
      <c r="B614" s="7" t="s">
        <v>391</v>
      </c>
      <c r="C614" s="8" t="s">
        <v>392</v>
      </c>
      <c r="D614" s="6">
        <v>171</v>
      </c>
      <c r="E614" s="9">
        <v>2194019</v>
      </c>
      <c r="F614" s="9">
        <v>1998085</v>
      </c>
      <c r="G614" s="9">
        <v>195934</v>
      </c>
      <c r="H614" s="9">
        <v>0</v>
      </c>
      <c r="I614" s="9">
        <v>0</v>
      </c>
      <c r="J614" s="9">
        <v>0</v>
      </c>
      <c r="K614" s="9">
        <v>195934</v>
      </c>
    </row>
    <row r="615" spans="1:11" outlineLevel="2" x14ac:dyDescent="0.3">
      <c r="A615" s="6" t="s">
        <v>150</v>
      </c>
      <c r="B615" s="7" t="s">
        <v>425</v>
      </c>
      <c r="C615" s="8" t="s">
        <v>337</v>
      </c>
      <c r="D615" s="6">
        <v>258</v>
      </c>
      <c r="E615" s="9">
        <v>3252118</v>
      </c>
      <c r="F615" s="9">
        <v>2699148</v>
      </c>
      <c r="G615" s="9">
        <v>552970</v>
      </c>
      <c r="H615" s="9">
        <v>1</v>
      </c>
      <c r="I615" s="9">
        <v>0</v>
      </c>
      <c r="J615" s="9">
        <v>1</v>
      </c>
      <c r="K615" s="9">
        <v>552969</v>
      </c>
    </row>
    <row r="616" spans="1:11" outlineLevel="2" x14ac:dyDescent="0.3">
      <c r="A616" s="6" t="s">
        <v>150</v>
      </c>
      <c r="B616" s="7" t="s">
        <v>441</v>
      </c>
      <c r="C616" s="8" t="s">
        <v>442</v>
      </c>
      <c r="D616" s="6">
        <v>228</v>
      </c>
      <c r="E616" s="9">
        <v>47447</v>
      </c>
      <c r="F616" s="9">
        <v>12735</v>
      </c>
      <c r="G616" s="9">
        <v>34712</v>
      </c>
      <c r="H616" s="9">
        <v>0</v>
      </c>
      <c r="I616" s="9">
        <v>0</v>
      </c>
      <c r="J616" s="9">
        <v>0</v>
      </c>
      <c r="K616" s="9">
        <v>34712</v>
      </c>
    </row>
    <row r="617" spans="1:11" outlineLevel="2" x14ac:dyDescent="0.3">
      <c r="A617" s="6" t="s">
        <v>150</v>
      </c>
      <c r="B617" s="7" t="s">
        <v>470</v>
      </c>
      <c r="C617" s="8" t="s">
        <v>471</v>
      </c>
      <c r="D617" s="6">
        <v>58</v>
      </c>
      <c r="E617" s="9">
        <v>3358948</v>
      </c>
      <c r="F617" s="9">
        <v>3271536</v>
      </c>
      <c r="G617" s="9">
        <v>87412</v>
      </c>
      <c r="H617" s="9">
        <v>2</v>
      </c>
      <c r="I617" s="9">
        <v>0</v>
      </c>
      <c r="J617" s="9">
        <v>2</v>
      </c>
      <c r="K617" s="9">
        <v>87410</v>
      </c>
    </row>
    <row r="618" spans="1:11" outlineLevel="2" x14ac:dyDescent="0.3">
      <c r="A618" s="6" t="s">
        <v>150</v>
      </c>
      <c r="B618" s="7" t="s">
        <v>443</v>
      </c>
      <c r="C618" s="8" t="s">
        <v>444</v>
      </c>
      <c r="D618" s="6">
        <v>308</v>
      </c>
      <c r="E618" s="9">
        <v>124119</v>
      </c>
      <c r="F618" s="9">
        <v>55815</v>
      </c>
      <c r="G618" s="9">
        <v>68304</v>
      </c>
      <c r="H618" s="9">
        <v>0</v>
      </c>
      <c r="I618" s="9">
        <v>0</v>
      </c>
      <c r="J618" s="9">
        <v>0</v>
      </c>
      <c r="K618" s="9">
        <v>68304</v>
      </c>
    </row>
    <row r="619" spans="1:11" outlineLevel="2" x14ac:dyDescent="0.3">
      <c r="A619" s="6" t="s">
        <v>150</v>
      </c>
      <c r="B619" s="7" t="s">
        <v>338</v>
      </c>
      <c r="C619" s="8" t="s">
        <v>324</v>
      </c>
      <c r="D619" s="6">
        <v>260</v>
      </c>
      <c r="E619" s="9">
        <v>19376634</v>
      </c>
      <c r="F619" s="9">
        <v>17627080</v>
      </c>
      <c r="G619" s="9">
        <v>1749554</v>
      </c>
      <c r="H619" s="9">
        <v>1086531</v>
      </c>
      <c r="I619" s="9">
        <v>1086531</v>
      </c>
      <c r="J619" s="9">
        <v>0</v>
      </c>
      <c r="K619" s="9">
        <v>1749554</v>
      </c>
    </row>
    <row r="620" spans="1:11" outlineLevel="2" x14ac:dyDescent="0.3">
      <c r="A620" s="6" t="s">
        <v>150</v>
      </c>
      <c r="B620" s="7" t="s">
        <v>432</v>
      </c>
      <c r="C620" s="8" t="s">
        <v>394</v>
      </c>
      <c r="D620" s="6">
        <v>346</v>
      </c>
      <c r="E620" s="9">
        <v>9782</v>
      </c>
      <c r="F620" s="9">
        <v>8596</v>
      </c>
      <c r="G620" s="9">
        <v>1186</v>
      </c>
      <c r="H620" s="9">
        <v>0</v>
      </c>
      <c r="I620" s="9">
        <v>0</v>
      </c>
      <c r="J620" s="9">
        <v>0</v>
      </c>
      <c r="K620" s="9">
        <v>1186</v>
      </c>
    </row>
    <row r="621" spans="1:11" ht="15.75" customHeight="1" outlineLevel="2" x14ac:dyDescent="0.3">
      <c r="A621" s="6" t="s">
        <v>150</v>
      </c>
      <c r="B621" s="7" t="s">
        <v>395</v>
      </c>
      <c r="C621" s="8" t="s">
        <v>396</v>
      </c>
      <c r="D621" s="6">
        <v>351</v>
      </c>
      <c r="E621" s="9">
        <v>91173</v>
      </c>
      <c r="F621" s="9">
        <v>85157</v>
      </c>
      <c r="G621" s="9">
        <v>6016</v>
      </c>
      <c r="H621" s="9">
        <v>0</v>
      </c>
      <c r="I621" s="9">
        <v>0</v>
      </c>
      <c r="J621" s="9">
        <v>0</v>
      </c>
      <c r="K621" s="9">
        <v>6016</v>
      </c>
    </row>
    <row r="622" spans="1:11" outlineLevel="2" x14ac:dyDescent="0.3">
      <c r="A622" s="10" t="s">
        <v>156</v>
      </c>
      <c r="B622" s="10"/>
      <c r="C622" s="10"/>
      <c r="D622" s="10"/>
      <c r="E622" s="11">
        <f t="shared" ref="E622:K622" si="16">SUBTOTAL(9,E573:E621)</f>
        <v>479521182</v>
      </c>
      <c r="F622" s="11">
        <f t="shared" si="16"/>
        <v>392806553</v>
      </c>
      <c r="G622" s="11">
        <f t="shared" si="16"/>
        <v>86714629</v>
      </c>
      <c r="H622" s="11">
        <f t="shared" si="16"/>
        <v>1087600</v>
      </c>
      <c r="I622" s="11">
        <f t="shared" si="16"/>
        <v>1086573</v>
      </c>
      <c r="J622" s="11">
        <f t="shared" si="16"/>
        <v>1027</v>
      </c>
      <c r="K622" s="11">
        <f t="shared" si="16"/>
        <v>86713602</v>
      </c>
    </row>
    <row r="623" spans="1:11" outlineLevel="2" x14ac:dyDescent="0.3">
      <c r="A623" s="6" t="s">
        <v>157</v>
      </c>
      <c r="B623" s="7" t="s">
        <v>426</v>
      </c>
      <c r="C623" s="8" t="s">
        <v>427</v>
      </c>
      <c r="D623" s="6">
        <v>305</v>
      </c>
      <c r="E623" s="9">
        <v>110375</v>
      </c>
      <c r="F623" s="9">
        <v>106797</v>
      </c>
      <c r="G623" s="9">
        <v>3578</v>
      </c>
      <c r="H623" s="9">
        <v>0</v>
      </c>
      <c r="I623" s="9">
        <v>0</v>
      </c>
      <c r="J623" s="9">
        <v>0</v>
      </c>
      <c r="K623" s="9">
        <v>3578</v>
      </c>
    </row>
    <row r="624" spans="1:11" outlineLevel="2" x14ac:dyDescent="0.3">
      <c r="A624" s="6" t="s">
        <v>157</v>
      </c>
      <c r="B624" s="7" t="s">
        <v>462</v>
      </c>
      <c r="C624" s="8" t="s">
        <v>463</v>
      </c>
      <c r="D624" s="6">
        <v>269</v>
      </c>
      <c r="E624" s="9">
        <v>6011</v>
      </c>
      <c r="F624" s="9">
        <v>4843</v>
      </c>
      <c r="G624" s="9">
        <v>1168</v>
      </c>
      <c r="H624" s="9">
        <v>0</v>
      </c>
      <c r="I624" s="9">
        <v>0</v>
      </c>
      <c r="J624" s="9">
        <v>0</v>
      </c>
      <c r="K624" s="9">
        <v>1168</v>
      </c>
    </row>
    <row r="625" spans="1:11" outlineLevel="2" x14ac:dyDescent="0.3">
      <c r="A625" s="6" t="s">
        <v>157</v>
      </c>
      <c r="B625" s="7" t="s">
        <v>307</v>
      </c>
      <c r="C625" s="8" t="s">
        <v>308</v>
      </c>
      <c r="D625" s="6">
        <v>250</v>
      </c>
      <c r="E625" s="9">
        <v>1560401</v>
      </c>
      <c r="F625" s="9">
        <v>1454516</v>
      </c>
      <c r="G625" s="9">
        <v>105885</v>
      </c>
      <c r="H625" s="9">
        <v>54327</v>
      </c>
      <c r="I625" s="9">
        <v>52385</v>
      </c>
      <c r="J625" s="9">
        <v>1942</v>
      </c>
      <c r="K625" s="9">
        <v>103943</v>
      </c>
    </row>
    <row r="626" spans="1:11" outlineLevel="2" x14ac:dyDescent="0.3">
      <c r="A626" s="6" t="s">
        <v>157</v>
      </c>
      <c r="B626" s="7" t="s">
        <v>456</v>
      </c>
      <c r="C626" s="8" t="s">
        <v>453</v>
      </c>
      <c r="D626" s="6">
        <v>348</v>
      </c>
      <c r="E626" s="9">
        <v>50727286</v>
      </c>
      <c r="F626" s="9">
        <v>43697065</v>
      </c>
      <c r="G626" s="9">
        <v>7030221</v>
      </c>
      <c r="H626" s="9">
        <v>0</v>
      </c>
      <c r="I626" s="9">
        <v>0</v>
      </c>
      <c r="J626" s="9">
        <v>0</v>
      </c>
      <c r="K626" s="9">
        <v>7030221</v>
      </c>
    </row>
    <row r="627" spans="1:11" outlineLevel="2" x14ac:dyDescent="0.3">
      <c r="A627" s="6" t="s">
        <v>157</v>
      </c>
      <c r="B627" s="7" t="s">
        <v>446</v>
      </c>
      <c r="C627" s="8" t="s">
        <v>447</v>
      </c>
      <c r="D627" s="6">
        <v>286</v>
      </c>
      <c r="E627" s="9">
        <v>87725</v>
      </c>
      <c r="F627" s="9">
        <v>61922</v>
      </c>
      <c r="G627" s="9">
        <v>25803</v>
      </c>
      <c r="H627" s="9">
        <v>0</v>
      </c>
      <c r="I627" s="9">
        <v>0</v>
      </c>
      <c r="J627" s="9">
        <v>0</v>
      </c>
      <c r="K627" s="9">
        <v>25803</v>
      </c>
    </row>
    <row r="628" spans="1:11" outlineLevel="2" x14ac:dyDescent="0.3">
      <c r="A628" s="6" t="s">
        <v>157</v>
      </c>
      <c r="B628" s="7" t="s">
        <v>311</v>
      </c>
      <c r="C628" s="8" t="s">
        <v>312</v>
      </c>
      <c r="D628" s="6">
        <v>172</v>
      </c>
      <c r="E628" s="9">
        <v>713312</v>
      </c>
      <c r="F628" s="9">
        <v>650007</v>
      </c>
      <c r="G628" s="9">
        <v>63305</v>
      </c>
      <c r="H628" s="9">
        <v>28693</v>
      </c>
      <c r="I628" s="9">
        <v>15027</v>
      </c>
      <c r="J628" s="9">
        <v>13666</v>
      </c>
      <c r="K628" s="9">
        <v>49639</v>
      </c>
    </row>
    <row r="629" spans="1:11" outlineLevel="2" x14ac:dyDescent="0.3">
      <c r="A629" s="6" t="s">
        <v>157</v>
      </c>
      <c r="B629" s="7" t="s">
        <v>481</v>
      </c>
      <c r="C629" s="8" t="s">
        <v>482</v>
      </c>
      <c r="D629" s="6">
        <v>249</v>
      </c>
      <c r="E629" s="9">
        <v>2310086</v>
      </c>
      <c r="F629" s="9">
        <v>2072028</v>
      </c>
      <c r="G629" s="9">
        <v>238058</v>
      </c>
      <c r="H629" s="9">
        <v>20038</v>
      </c>
      <c r="I629" s="9">
        <v>20038</v>
      </c>
      <c r="J629" s="9">
        <v>0</v>
      </c>
      <c r="K629" s="9">
        <v>238058</v>
      </c>
    </row>
    <row r="630" spans="1:11" outlineLevel="2" x14ac:dyDescent="0.3">
      <c r="A630" s="6" t="s">
        <v>157</v>
      </c>
      <c r="B630" s="7" t="s">
        <v>483</v>
      </c>
      <c r="C630" s="8" t="s">
        <v>482</v>
      </c>
      <c r="D630" s="6">
        <v>277</v>
      </c>
      <c r="E630" s="9">
        <v>84983</v>
      </c>
      <c r="F630" s="9">
        <v>83679</v>
      </c>
      <c r="G630" s="9">
        <v>1304</v>
      </c>
      <c r="H630" s="9">
        <v>0</v>
      </c>
      <c r="I630" s="9">
        <v>0</v>
      </c>
      <c r="J630" s="9">
        <v>0</v>
      </c>
      <c r="K630" s="9">
        <v>1304</v>
      </c>
    </row>
    <row r="631" spans="1:11" outlineLevel="2" x14ac:dyDescent="0.3">
      <c r="A631" s="6" t="s">
        <v>157</v>
      </c>
      <c r="B631" s="7" t="s">
        <v>428</v>
      </c>
      <c r="C631" s="8" t="s">
        <v>318</v>
      </c>
      <c r="D631" s="6">
        <v>11</v>
      </c>
      <c r="E631" s="9">
        <v>27712461</v>
      </c>
      <c r="F631" s="9">
        <v>25951794</v>
      </c>
      <c r="G631" s="9">
        <v>1760667</v>
      </c>
      <c r="H631" s="9">
        <v>147591</v>
      </c>
      <c r="I631" s="9">
        <v>118837</v>
      </c>
      <c r="J631" s="9">
        <v>28754</v>
      </c>
      <c r="K631" s="9">
        <v>1731913</v>
      </c>
    </row>
    <row r="632" spans="1:11" outlineLevel="2" x14ac:dyDescent="0.3">
      <c r="A632" s="6" t="s">
        <v>157</v>
      </c>
      <c r="B632" s="7" t="s">
        <v>474</v>
      </c>
      <c r="C632" s="8" t="s">
        <v>320</v>
      </c>
      <c r="D632" s="6">
        <v>223</v>
      </c>
      <c r="E632" s="9">
        <v>3840616</v>
      </c>
      <c r="F632" s="9">
        <v>3651128</v>
      </c>
      <c r="G632" s="9">
        <v>189488</v>
      </c>
      <c r="H632" s="9">
        <v>93330</v>
      </c>
      <c r="I632" s="9">
        <v>46371</v>
      </c>
      <c r="J632" s="9">
        <v>46959</v>
      </c>
      <c r="K632" s="9">
        <v>142529</v>
      </c>
    </row>
    <row r="633" spans="1:11" ht="15.75" customHeight="1" outlineLevel="2" x14ac:dyDescent="0.3">
      <c r="A633" s="6" t="s">
        <v>157</v>
      </c>
      <c r="B633" s="7" t="s">
        <v>429</v>
      </c>
      <c r="C633" s="8" t="s">
        <v>310</v>
      </c>
      <c r="D633" s="6">
        <v>272</v>
      </c>
      <c r="E633" s="9">
        <v>9087987</v>
      </c>
      <c r="F633" s="9">
        <v>8656133</v>
      </c>
      <c r="G633" s="9">
        <v>431854</v>
      </c>
      <c r="H633" s="9">
        <v>55256</v>
      </c>
      <c r="I633" s="9">
        <v>49366</v>
      </c>
      <c r="J633" s="9">
        <v>5890</v>
      </c>
      <c r="K633" s="9">
        <v>425964</v>
      </c>
    </row>
    <row r="634" spans="1:11" ht="30.6" outlineLevel="2" x14ac:dyDescent="0.3">
      <c r="A634" s="6" t="s">
        <v>157</v>
      </c>
      <c r="B634" s="152" t="s">
        <v>477</v>
      </c>
      <c r="C634" s="8" t="s">
        <v>478</v>
      </c>
      <c r="D634" s="6">
        <v>291</v>
      </c>
      <c r="E634" s="9">
        <v>215949</v>
      </c>
      <c r="F634" s="9">
        <v>138573</v>
      </c>
      <c r="G634" s="9">
        <v>77376</v>
      </c>
      <c r="H634" s="9">
        <v>0</v>
      </c>
      <c r="I634" s="9">
        <v>0</v>
      </c>
      <c r="J634" s="9">
        <v>0</v>
      </c>
      <c r="K634" s="9">
        <v>77376</v>
      </c>
    </row>
    <row r="635" spans="1:11" outlineLevel="2" x14ac:dyDescent="0.3">
      <c r="A635" s="6" t="s">
        <v>157</v>
      </c>
      <c r="B635" s="7" t="s">
        <v>315</v>
      </c>
      <c r="C635" s="8" t="s">
        <v>316</v>
      </c>
      <c r="D635" s="6">
        <v>209</v>
      </c>
      <c r="E635" s="9">
        <v>271074</v>
      </c>
      <c r="F635" s="9">
        <v>209349</v>
      </c>
      <c r="G635" s="9">
        <v>61725</v>
      </c>
      <c r="H635" s="9">
        <v>15158</v>
      </c>
      <c r="I635" s="9">
        <v>15158</v>
      </c>
      <c r="J635" s="9">
        <v>0</v>
      </c>
      <c r="K635" s="9">
        <v>61725</v>
      </c>
    </row>
    <row r="636" spans="1:11" outlineLevel="2" x14ac:dyDescent="0.3">
      <c r="A636" s="6" t="s">
        <v>157</v>
      </c>
      <c r="B636" s="7" t="s">
        <v>389</v>
      </c>
      <c r="C636" s="8" t="s">
        <v>390</v>
      </c>
      <c r="D636" s="6">
        <v>183</v>
      </c>
      <c r="E636" s="9">
        <v>814197</v>
      </c>
      <c r="F636" s="9">
        <v>747791</v>
      </c>
      <c r="G636" s="9">
        <v>66406</v>
      </c>
      <c r="H636" s="9">
        <v>40116</v>
      </c>
      <c r="I636" s="9">
        <v>39635</v>
      </c>
      <c r="J636" s="9">
        <v>481</v>
      </c>
      <c r="K636" s="9">
        <v>65925</v>
      </c>
    </row>
    <row r="637" spans="1:11" outlineLevel="2" x14ac:dyDescent="0.3">
      <c r="A637" s="6" t="s">
        <v>157</v>
      </c>
      <c r="B637" s="7" t="s">
        <v>413</v>
      </c>
      <c r="C637" s="8" t="s">
        <v>414</v>
      </c>
      <c r="D637" s="6">
        <v>251</v>
      </c>
      <c r="E637" s="9">
        <v>550864</v>
      </c>
      <c r="F637" s="9">
        <v>508168</v>
      </c>
      <c r="G637" s="9">
        <v>42696</v>
      </c>
      <c r="H637" s="9">
        <v>6681</v>
      </c>
      <c r="I637" s="9">
        <v>4892</v>
      </c>
      <c r="J637" s="9">
        <v>1789</v>
      </c>
      <c r="K637" s="9">
        <v>40907</v>
      </c>
    </row>
    <row r="638" spans="1:11" outlineLevel="2" x14ac:dyDescent="0.3">
      <c r="A638" s="6" t="s">
        <v>157</v>
      </c>
      <c r="B638" s="7" t="s">
        <v>484</v>
      </c>
      <c r="C638" s="8" t="s">
        <v>485</v>
      </c>
      <c r="D638" s="6">
        <v>253</v>
      </c>
      <c r="E638" s="9">
        <v>2919</v>
      </c>
      <c r="F638" s="9">
        <v>2919</v>
      </c>
      <c r="G638" s="9">
        <v>0</v>
      </c>
      <c r="H638" s="9">
        <v>1262</v>
      </c>
      <c r="I638" s="9">
        <v>0</v>
      </c>
      <c r="J638" s="9">
        <v>1262</v>
      </c>
      <c r="K638" s="9">
        <v>-1262</v>
      </c>
    </row>
    <row r="639" spans="1:11" outlineLevel="2" x14ac:dyDescent="0.3">
      <c r="A639" s="6" t="s">
        <v>157</v>
      </c>
      <c r="B639" s="7" t="s">
        <v>435</v>
      </c>
      <c r="C639" s="8" t="s">
        <v>314</v>
      </c>
      <c r="D639" s="6">
        <v>91</v>
      </c>
      <c r="E639" s="9">
        <v>14079</v>
      </c>
      <c r="F639" s="9">
        <v>12534</v>
      </c>
      <c r="G639" s="9">
        <v>1545</v>
      </c>
      <c r="H639" s="9">
        <v>0</v>
      </c>
      <c r="I639" s="9">
        <v>0</v>
      </c>
      <c r="J639" s="9">
        <v>0</v>
      </c>
      <c r="K639" s="9">
        <v>1545</v>
      </c>
    </row>
    <row r="640" spans="1:11" outlineLevel="2" x14ac:dyDescent="0.3">
      <c r="A640" s="6" t="s">
        <v>157</v>
      </c>
      <c r="B640" s="7" t="s">
        <v>321</v>
      </c>
      <c r="C640" s="8" t="s">
        <v>322</v>
      </c>
      <c r="D640" s="6">
        <v>192</v>
      </c>
      <c r="E640" s="9">
        <v>386700</v>
      </c>
      <c r="F640" s="9">
        <v>337072</v>
      </c>
      <c r="G640" s="9">
        <v>49628</v>
      </c>
      <c r="H640" s="9">
        <v>16641</v>
      </c>
      <c r="I640" s="9">
        <v>15516</v>
      </c>
      <c r="J640" s="9">
        <v>1125</v>
      </c>
      <c r="K640" s="9">
        <v>48503</v>
      </c>
    </row>
    <row r="641" spans="1:11" outlineLevel="2" x14ac:dyDescent="0.3">
      <c r="A641" s="6" t="s">
        <v>157</v>
      </c>
      <c r="B641" s="7" t="s">
        <v>479</v>
      </c>
      <c r="C641" s="8" t="s">
        <v>324</v>
      </c>
      <c r="D641" s="6">
        <v>26</v>
      </c>
      <c r="E641" s="9">
        <v>65296715</v>
      </c>
      <c r="F641" s="9">
        <v>59462481</v>
      </c>
      <c r="G641" s="9">
        <v>5834234</v>
      </c>
      <c r="H641" s="9">
        <v>484254</v>
      </c>
      <c r="I641" s="9">
        <v>19323</v>
      </c>
      <c r="J641" s="9">
        <v>464931</v>
      </c>
      <c r="K641" s="9">
        <v>5369303</v>
      </c>
    </row>
    <row r="642" spans="1:11" outlineLevel="2" x14ac:dyDescent="0.3">
      <c r="A642" s="6" t="s">
        <v>157</v>
      </c>
      <c r="B642" s="7" t="s">
        <v>323</v>
      </c>
      <c r="C642" s="8" t="s">
        <v>324</v>
      </c>
      <c r="D642" s="6">
        <v>297</v>
      </c>
      <c r="E642" s="9">
        <v>173189364</v>
      </c>
      <c r="F642" s="9">
        <v>139389904</v>
      </c>
      <c r="G642" s="9">
        <v>33799460</v>
      </c>
      <c r="H642" s="9">
        <v>0</v>
      </c>
      <c r="I642" s="9">
        <v>0</v>
      </c>
      <c r="J642" s="9">
        <v>0</v>
      </c>
      <c r="K642" s="9">
        <v>33799460</v>
      </c>
    </row>
    <row r="643" spans="1:11" outlineLevel="2" x14ac:dyDescent="0.3">
      <c r="A643" s="6" t="s">
        <v>157</v>
      </c>
      <c r="B643" s="7" t="s">
        <v>325</v>
      </c>
      <c r="C643" s="8" t="s">
        <v>326</v>
      </c>
      <c r="D643" s="6">
        <v>166</v>
      </c>
      <c r="E643" s="9">
        <v>8049732</v>
      </c>
      <c r="F643" s="9">
        <v>7094812</v>
      </c>
      <c r="G643" s="9">
        <v>954920</v>
      </c>
      <c r="H643" s="9">
        <v>69622</v>
      </c>
      <c r="I643" s="9">
        <v>49468</v>
      </c>
      <c r="J643" s="9">
        <v>20154</v>
      </c>
      <c r="K643" s="9">
        <v>934766</v>
      </c>
    </row>
    <row r="644" spans="1:11" outlineLevel="2" x14ac:dyDescent="0.3">
      <c r="A644" s="6" t="s">
        <v>157</v>
      </c>
      <c r="B644" s="7" t="s">
        <v>436</v>
      </c>
      <c r="C644" s="8" t="s">
        <v>437</v>
      </c>
      <c r="D644" s="6">
        <v>268</v>
      </c>
      <c r="E644" s="9">
        <v>6474647</v>
      </c>
      <c r="F644" s="9">
        <v>5139413</v>
      </c>
      <c r="G644" s="9">
        <v>1335234</v>
      </c>
      <c r="H644" s="9">
        <v>0</v>
      </c>
      <c r="I644" s="9">
        <v>0</v>
      </c>
      <c r="J644" s="9">
        <v>0</v>
      </c>
      <c r="K644" s="9">
        <v>1335234</v>
      </c>
    </row>
    <row r="645" spans="1:11" outlineLevel="2" x14ac:dyDescent="0.3">
      <c r="A645" s="6" t="s">
        <v>157</v>
      </c>
      <c r="B645" s="7" t="s">
        <v>327</v>
      </c>
      <c r="C645" s="8" t="s">
        <v>328</v>
      </c>
      <c r="D645" s="6">
        <v>32</v>
      </c>
      <c r="E645" s="9">
        <v>4151507</v>
      </c>
      <c r="F645" s="9">
        <v>4077222</v>
      </c>
      <c r="G645" s="9">
        <v>74285</v>
      </c>
      <c r="H645" s="9">
        <v>1352</v>
      </c>
      <c r="I645" s="9">
        <v>912</v>
      </c>
      <c r="J645" s="9">
        <v>440</v>
      </c>
      <c r="K645" s="9">
        <v>73845</v>
      </c>
    </row>
    <row r="646" spans="1:11" outlineLevel="2" x14ac:dyDescent="0.3">
      <c r="A646" s="6" t="s">
        <v>157</v>
      </c>
      <c r="B646" s="7" t="s">
        <v>454</v>
      </c>
      <c r="C646" s="8" t="s">
        <v>404</v>
      </c>
      <c r="D646" s="6">
        <v>230</v>
      </c>
      <c r="E646" s="9">
        <v>5373701</v>
      </c>
      <c r="F646" s="9">
        <v>5309206</v>
      </c>
      <c r="G646" s="9">
        <v>64495</v>
      </c>
      <c r="H646" s="9">
        <v>10680</v>
      </c>
      <c r="I646" s="9">
        <v>8110</v>
      </c>
      <c r="J646" s="9">
        <v>2570</v>
      </c>
      <c r="K646" s="9">
        <v>61925</v>
      </c>
    </row>
    <row r="647" spans="1:11" outlineLevel="2" x14ac:dyDescent="0.3">
      <c r="A647" s="6" t="s">
        <v>157</v>
      </c>
      <c r="B647" s="7" t="s">
        <v>438</v>
      </c>
      <c r="C647" s="8" t="s">
        <v>439</v>
      </c>
      <c r="D647" s="6">
        <v>148</v>
      </c>
      <c r="E647" s="9">
        <v>17124</v>
      </c>
      <c r="F647" s="9">
        <v>6568</v>
      </c>
      <c r="G647" s="9">
        <v>10556</v>
      </c>
      <c r="H647" s="9">
        <v>0</v>
      </c>
      <c r="I647" s="9">
        <v>0</v>
      </c>
      <c r="J647" s="9">
        <v>0</v>
      </c>
      <c r="K647" s="9">
        <v>10556</v>
      </c>
    </row>
    <row r="648" spans="1:11" outlineLevel="2" x14ac:dyDescent="0.3">
      <c r="A648" s="6" t="s">
        <v>157</v>
      </c>
      <c r="B648" s="7" t="s">
        <v>329</v>
      </c>
      <c r="C648" s="8" t="s">
        <v>330</v>
      </c>
      <c r="D648" s="6">
        <v>153</v>
      </c>
      <c r="E648" s="9">
        <v>4509810</v>
      </c>
      <c r="F648" s="9">
        <v>4361183</v>
      </c>
      <c r="G648" s="9">
        <v>148627</v>
      </c>
      <c r="H648" s="9">
        <v>65813</v>
      </c>
      <c r="I648" s="9">
        <v>59790</v>
      </c>
      <c r="J648" s="9">
        <v>6023</v>
      </c>
      <c r="K648" s="9">
        <v>142604</v>
      </c>
    </row>
    <row r="649" spans="1:11" outlineLevel="2" x14ac:dyDescent="0.3">
      <c r="A649" s="6" t="s">
        <v>157</v>
      </c>
      <c r="B649" s="7" t="s">
        <v>415</v>
      </c>
      <c r="C649" s="8" t="s">
        <v>416</v>
      </c>
      <c r="D649" s="6">
        <v>155</v>
      </c>
      <c r="E649" s="9">
        <v>1176856</v>
      </c>
      <c r="F649" s="9">
        <v>651415</v>
      </c>
      <c r="G649" s="9">
        <v>525441</v>
      </c>
      <c r="H649" s="9">
        <v>28652</v>
      </c>
      <c r="I649" s="9">
        <v>27448</v>
      </c>
      <c r="J649" s="9">
        <v>1204</v>
      </c>
      <c r="K649" s="9">
        <v>524237</v>
      </c>
    </row>
    <row r="650" spans="1:11" outlineLevel="2" x14ac:dyDescent="0.3">
      <c r="A650" s="6" t="s">
        <v>157</v>
      </c>
      <c r="B650" s="7" t="s">
        <v>486</v>
      </c>
      <c r="C650" s="8" t="s">
        <v>487</v>
      </c>
      <c r="D650" s="6">
        <v>157</v>
      </c>
      <c r="E650" s="9">
        <v>1656765</v>
      </c>
      <c r="F650" s="9">
        <v>1480782</v>
      </c>
      <c r="G650" s="9">
        <v>175983</v>
      </c>
      <c r="H650" s="9">
        <v>32178</v>
      </c>
      <c r="I650" s="9">
        <v>30021</v>
      </c>
      <c r="J650" s="9">
        <v>2157</v>
      </c>
      <c r="K650" s="9">
        <v>173826</v>
      </c>
    </row>
    <row r="651" spans="1:11" outlineLevel="2" x14ac:dyDescent="0.3">
      <c r="A651" s="6" t="s">
        <v>157</v>
      </c>
      <c r="B651" s="7" t="s">
        <v>95</v>
      </c>
      <c r="C651" s="8" t="s">
        <v>96</v>
      </c>
      <c r="D651" s="6">
        <v>42</v>
      </c>
      <c r="E651" s="9">
        <v>15540692</v>
      </c>
      <c r="F651" s="9">
        <v>14149028</v>
      </c>
      <c r="G651" s="9">
        <v>1391664</v>
      </c>
      <c r="H651" s="9">
        <v>0</v>
      </c>
      <c r="I651" s="9">
        <v>0</v>
      </c>
      <c r="J651" s="9">
        <v>0</v>
      </c>
      <c r="K651" s="9">
        <v>1391664</v>
      </c>
    </row>
    <row r="652" spans="1:11" outlineLevel="2" x14ac:dyDescent="0.3">
      <c r="A652" s="6" t="s">
        <v>157</v>
      </c>
      <c r="B652" s="7" t="s">
        <v>488</v>
      </c>
      <c r="C652" s="8" t="s">
        <v>400</v>
      </c>
      <c r="D652" s="6">
        <v>275</v>
      </c>
      <c r="E652" s="9">
        <v>23761</v>
      </c>
      <c r="F652" s="9">
        <v>22690</v>
      </c>
      <c r="G652" s="9">
        <v>1071</v>
      </c>
      <c r="H652" s="9">
        <v>0</v>
      </c>
      <c r="I652" s="9">
        <v>0</v>
      </c>
      <c r="J652" s="9">
        <v>0</v>
      </c>
      <c r="K652" s="9">
        <v>1071</v>
      </c>
    </row>
    <row r="653" spans="1:11" ht="30.6" outlineLevel="1" x14ac:dyDescent="0.3">
      <c r="A653" s="6" t="s">
        <v>157</v>
      </c>
      <c r="B653" s="152" t="s">
        <v>475</v>
      </c>
      <c r="C653" s="8" t="s">
        <v>476</v>
      </c>
      <c r="D653" s="6">
        <v>265</v>
      </c>
      <c r="E653" s="9">
        <v>3247854</v>
      </c>
      <c r="F653" s="9">
        <v>3128316</v>
      </c>
      <c r="G653" s="9">
        <v>119538</v>
      </c>
      <c r="H653" s="9">
        <v>0</v>
      </c>
      <c r="I653" s="9">
        <v>0</v>
      </c>
      <c r="J653" s="9">
        <v>0</v>
      </c>
      <c r="K653" s="9">
        <v>119538</v>
      </c>
    </row>
    <row r="654" spans="1:11" outlineLevel="2" x14ac:dyDescent="0.3">
      <c r="A654" s="6" t="s">
        <v>157</v>
      </c>
      <c r="B654" s="7" t="s">
        <v>331</v>
      </c>
      <c r="C654" s="8" t="s">
        <v>324</v>
      </c>
      <c r="D654" s="6">
        <v>48</v>
      </c>
      <c r="E654" s="9">
        <v>14658917</v>
      </c>
      <c r="F654" s="9">
        <v>13490929</v>
      </c>
      <c r="G654" s="9">
        <v>1167988</v>
      </c>
      <c r="H654" s="9">
        <v>203988</v>
      </c>
      <c r="I654" s="9">
        <v>199903</v>
      </c>
      <c r="J654" s="9">
        <v>4085</v>
      </c>
      <c r="K654" s="9">
        <v>1163903</v>
      </c>
    </row>
    <row r="655" spans="1:11" outlineLevel="2" x14ac:dyDescent="0.3">
      <c r="A655" s="6" t="s">
        <v>157</v>
      </c>
      <c r="B655" s="7" t="s">
        <v>480</v>
      </c>
      <c r="C655" s="8" t="s">
        <v>402</v>
      </c>
      <c r="D655" s="6">
        <v>150</v>
      </c>
      <c r="E655" s="9">
        <v>6617290</v>
      </c>
      <c r="F655" s="9">
        <v>6100481</v>
      </c>
      <c r="G655" s="9">
        <v>516809</v>
      </c>
      <c r="H655" s="9">
        <v>60300</v>
      </c>
      <c r="I655" s="9">
        <v>54923</v>
      </c>
      <c r="J655" s="9">
        <v>5377</v>
      </c>
      <c r="K655" s="9">
        <v>511432</v>
      </c>
    </row>
    <row r="656" spans="1:11" outlineLevel="2" x14ac:dyDescent="0.3">
      <c r="A656" s="6" t="s">
        <v>157</v>
      </c>
      <c r="B656" s="7" t="s">
        <v>83</v>
      </c>
      <c r="C656" s="8" t="s">
        <v>84</v>
      </c>
      <c r="D656" s="6">
        <v>218</v>
      </c>
      <c r="E656" s="9">
        <v>3715071</v>
      </c>
      <c r="F656" s="9">
        <v>3238954</v>
      </c>
      <c r="G656" s="9">
        <v>476117</v>
      </c>
      <c r="H656" s="9">
        <v>0</v>
      </c>
      <c r="I656" s="9">
        <v>0</v>
      </c>
      <c r="J656" s="9">
        <v>0</v>
      </c>
      <c r="K656" s="9">
        <v>476117</v>
      </c>
    </row>
    <row r="657" spans="1:11" outlineLevel="2" x14ac:dyDescent="0.3">
      <c r="A657" s="6" t="s">
        <v>157</v>
      </c>
      <c r="B657" s="7" t="s">
        <v>417</v>
      </c>
      <c r="C657" s="8" t="s">
        <v>418</v>
      </c>
      <c r="D657" s="6">
        <v>173</v>
      </c>
      <c r="E657" s="9">
        <v>1759730</v>
      </c>
      <c r="F657" s="9">
        <v>1759730</v>
      </c>
      <c r="G657" s="9">
        <v>0</v>
      </c>
      <c r="H657" s="9">
        <v>43451</v>
      </c>
      <c r="I657" s="9">
        <v>38616</v>
      </c>
      <c r="J657" s="9">
        <v>4835</v>
      </c>
      <c r="K657" s="9">
        <v>-4835</v>
      </c>
    </row>
    <row r="658" spans="1:11" ht="30.6" outlineLevel="2" x14ac:dyDescent="0.3">
      <c r="A658" s="6" t="s">
        <v>157</v>
      </c>
      <c r="B658" s="152" t="s">
        <v>459</v>
      </c>
      <c r="C658" s="8" t="s">
        <v>460</v>
      </c>
      <c r="D658" s="6">
        <v>329</v>
      </c>
      <c r="E658" s="9">
        <v>930860</v>
      </c>
      <c r="F658" s="9">
        <v>831450</v>
      </c>
      <c r="G658" s="9">
        <v>99410</v>
      </c>
      <c r="H658" s="9">
        <v>0</v>
      </c>
      <c r="I658" s="9">
        <v>0</v>
      </c>
      <c r="J658" s="9">
        <v>0</v>
      </c>
      <c r="K658" s="9">
        <v>99410</v>
      </c>
    </row>
    <row r="659" spans="1:11" ht="15.75" customHeight="1" outlineLevel="2" x14ac:dyDescent="0.3">
      <c r="A659" s="6" t="s">
        <v>157</v>
      </c>
      <c r="B659" s="7" t="s">
        <v>430</v>
      </c>
      <c r="C659" s="8" t="s">
        <v>424</v>
      </c>
      <c r="D659" s="6">
        <v>261</v>
      </c>
      <c r="E659" s="9">
        <v>814086</v>
      </c>
      <c r="F659" s="9">
        <v>797084</v>
      </c>
      <c r="G659" s="9">
        <v>17002</v>
      </c>
      <c r="H659" s="9">
        <v>72250</v>
      </c>
      <c r="I659" s="9">
        <v>29296</v>
      </c>
      <c r="J659" s="9">
        <v>42954</v>
      </c>
      <c r="K659" s="9">
        <v>-25952</v>
      </c>
    </row>
    <row r="660" spans="1:11" outlineLevel="2" x14ac:dyDescent="0.3">
      <c r="A660" s="6" t="s">
        <v>157</v>
      </c>
      <c r="B660" s="7" t="s">
        <v>431</v>
      </c>
      <c r="C660" s="8" t="s">
        <v>337</v>
      </c>
      <c r="D660" s="6">
        <v>244</v>
      </c>
      <c r="E660" s="9">
        <v>3239841</v>
      </c>
      <c r="F660" s="9">
        <v>3209138</v>
      </c>
      <c r="G660" s="9">
        <v>30703</v>
      </c>
      <c r="H660" s="9">
        <v>73306</v>
      </c>
      <c r="I660" s="9">
        <v>50579</v>
      </c>
      <c r="J660" s="9">
        <v>22727</v>
      </c>
      <c r="K660" s="9">
        <v>7976</v>
      </c>
    </row>
    <row r="661" spans="1:11" outlineLevel="2" x14ac:dyDescent="0.3">
      <c r="A661" s="6" t="s">
        <v>157</v>
      </c>
      <c r="B661" s="7" t="s">
        <v>472</v>
      </c>
      <c r="C661" s="8" t="s">
        <v>473</v>
      </c>
      <c r="D661" s="6">
        <v>182</v>
      </c>
      <c r="E661" s="9">
        <v>68265</v>
      </c>
      <c r="F661" s="9">
        <v>55179</v>
      </c>
      <c r="G661" s="9">
        <v>13086</v>
      </c>
      <c r="H661" s="9">
        <v>1388</v>
      </c>
      <c r="I661" s="9">
        <v>1388</v>
      </c>
      <c r="J661" s="9">
        <v>0</v>
      </c>
      <c r="K661" s="9">
        <v>13086</v>
      </c>
    </row>
    <row r="662" spans="1:11" outlineLevel="2" x14ac:dyDescent="0.3">
      <c r="A662" s="6" t="s">
        <v>157</v>
      </c>
      <c r="B662" s="7" t="s">
        <v>440</v>
      </c>
      <c r="C662" s="8" t="s">
        <v>324</v>
      </c>
      <c r="D662" s="6">
        <v>280</v>
      </c>
      <c r="E662" s="9">
        <v>14665</v>
      </c>
      <c r="F662" s="9">
        <v>11241</v>
      </c>
      <c r="G662" s="9">
        <v>3424</v>
      </c>
      <c r="H662" s="9">
        <v>0</v>
      </c>
      <c r="I662" s="9">
        <v>0</v>
      </c>
      <c r="J662" s="9">
        <v>0</v>
      </c>
      <c r="K662" s="9">
        <v>3424</v>
      </c>
    </row>
    <row r="663" spans="1:11" outlineLevel="2" x14ac:dyDescent="0.3">
      <c r="A663" s="6" t="s">
        <v>157</v>
      </c>
      <c r="B663" s="7" t="s">
        <v>461</v>
      </c>
      <c r="C663" s="8" t="s">
        <v>314</v>
      </c>
      <c r="D663" s="6">
        <v>176</v>
      </c>
      <c r="E663" s="9">
        <v>7230014</v>
      </c>
      <c r="F663" s="9">
        <v>6313475</v>
      </c>
      <c r="G663" s="9">
        <v>916539</v>
      </c>
      <c r="H663" s="9">
        <v>35024</v>
      </c>
      <c r="I663" s="9">
        <v>25955</v>
      </c>
      <c r="J663" s="9">
        <v>9069</v>
      </c>
      <c r="K663" s="9">
        <v>907470</v>
      </c>
    </row>
    <row r="664" spans="1:11" outlineLevel="2" x14ac:dyDescent="0.3">
      <c r="A664" s="6" t="s">
        <v>157</v>
      </c>
      <c r="B664" s="7" t="s">
        <v>468</v>
      </c>
      <c r="C664" s="8" t="s">
        <v>469</v>
      </c>
      <c r="D664" s="6">
        <v>57</v>
      </c>
      <c r="E664" s="9">
        <v>964299</v>
      </c>
      <c r="F664" s="9">
        <v>880791</v>
      </c>
      <c r="G664" s="9">
        <v>83508</v>
      </c>
      <c r="H664" s="9">
        <v>14205</v>
      </c>
      <c r="I664" s="9">
        <v>14205</v>
      </c>
      <c r="J664" s="9">
        <v>0</v>
      </c>
      <c r="K664" s="9">
        <v>83508</v>
      </c>
    </row>
    <row r="665" spans="1:11" outlineLevel="2" x14ac:dyDescent="0.3">
      <c r="A665" s="6" t="s">
        <v>157</v>
      </c>
      <c r="B665" s="7" t="s">
        <v>391</v>
      </c>
      <c r="C665" s="8" t="s">
        <v>392</v>
      </c>
      <c r="D665" s="6">
        <v>171</v>
      </c>
      <c r="E665" s="9">
        <v>2196908</v>
      </c>
      <c r="F665" s="9">
        <v>2046608</v>
      </c>
      <c r="G665" s="9">
        <v>150300</v>
      </c>
      <c r="H665" s="9">
        <v>0</v>
      </c>
      <c r="I665" s="9">
        <v>0</v>
      </c>
      <c r="J665" s="9">
        <v>0</v>
      </c>
      <c r="K665" s="9">
        <v>150300</v>
      </c>
    </row>
    <row r="666" spans="1:11" outlineLevel="2" x14ac:dyDescent="0.3">
      <c r="A666" s="6" t="s">
        <v>157</v>
      </c>
      <c r="B666" s="7" t="s">
        <v>425</v>
      </c>
      <c r="C666" s="8" t="s">
        <v>337</v>
      </c>
      <c r="D666" s="6">
        <v>258</v>
      </c>
      <c r="E666" s="9">
        <v>2759263</v>
      </c>
      <c r="F666" s="9">
        <v>2425375</v>
      </c>
      <c r="G666" s="9">
        <v>333888</v>
      </c>
      <c r="H666" s="9">
        <v>42825</v>
      </c>
      <c r="I666" s="9">
        <v>40423</v>
      </c>
      <c r="J666" s="9">
        <v>2402</v>
      </c>
      <c r="K666" s="9">
        <v>331486</v>
      </c>
    </row>
    <row r="667" spans="1:11" outlineLevel="2" x14ac:dyDescent="0.3">
      <c r="A667" s="6" t="s">
        <v>157</v>
      </c>
      <c r="B667" s="7" t="s">
        <v>441</v>
      </c>
      <c r="C667" s="8" t="s">
        <v>442</v>
      </c>
      <c r="D667" s="6">
        <v>228</v>
      </c>
      <c r="E667" s="9">
        <v>14952</v>
      </c>
      <c r="F667" s="9">
        <v>6939</v>
      </c>
      <c r="G667" s="9">
        <v>8013</v>
      </c>
      <c r="H667" s="9">
        <v>0</v>
      </c>
      <c r="I667" s="9">
        <v>0</v>
      </c>
      <c r="J667" s="9">
        <v>0</v>
      </c>
      <c r="K667" s="9">
        <v>8013</v>
      </c>
    </row>
    <row r="668" spans="1:11" outlineLevel="2" x14ac:dyDescent="0.3">
      <c r="A668" s="6" t="s">
        <v>157</v>
      </c>
      <c r="B668" s="7" t="s">
        <v>470</v>
      </c>
      <c r="C668" s="8" t="s">
        <v>471</v>
      </c>
      <c r="D668" s="6">
        <v>58</v>
      </c>
      <c r="E668" s="9">
        <v>3087850</v>
      </c>
      <c r="F668" s="9">
        <v>3059030</v>
      </c>
      <c r="G668" s="9">
        <v>28820</v>
      </c>
      <c r="H668" s="9">
        <v>15442</v>
      </c>
      <c r="I668" s="9">
        <v>13765</v>
      </c>
      <c r="J668" s="9">
        <v>1677</v>
      </c>
      <c r="K668" s="9">
        <v>27143</v>
      </c>
    </row>
    <row r="669" spans="1:11" outlineLevel="2" x14ac:dyDescent="0.3">
      <c r="A669" s="6" t="s">
        <v>157</v>
      </c>
      <c r="B669" s="7" t="s">
        <v>443</v>
      </c>
      <c r="C669" s="8" t="s">
        <v>444</v>
      </c>
      <c r="D669" s="6">
        <v>308</v>
      </c>
      <c r="E669" s="9">
        <v>83236</v>
      </c>
      <c r="F669" s="9">
        <v>46217</v>
      </c>
      <c r="G669" s="9">
        <v>37019</v>
      </c>
      <c r="H669" s="9">
        <v>0</v>
      </c>
      <c r="I669" s="9">
        <v>0</v>
      </c>
      <c r="J669" s="9">
        <v>0</v>
      </c>
      <c r="K669" s="9">
        <v>37019</v>
      </c>
    </row>
    <row r="670" spans="1:11" outlineLevel="2" x14ac:dyDescent="0.3">
      <c r="A670" s="6" t="s">
        <v>157</v>
      </c>
      <c r="B670" s="7" t="s">
        <v>338</v>
      </c>
      <c r="C670" s="8" t="s">
        <v>324</v>
      </c>
      <c r="D670" s="6">
        <v>260</v>
      </c>
      <c r="E670" s="9">
        <v>18231549</v>
      </c>
      <c r="F670" s="9">
        <v>17200676</v>
      </c>
      <c r="G670" s="9">
        <v>1030873</v>
      </c>
      <c r="H670" s="9">
        <v>608055</v>
      </c>
      <c r="I670" s="9">
        <v>608055</v>
      </c>
      <c r="J670" s="9">
        <v>0</v>
      </c>
      <c r="K670" s="9">
        <v>1030873</v>
      </c>
    </row>
    <row r="671" spans="1:11" outlineLevel="2" x14ac:dyDescent="0.3">
      <c r="A671" s="6" t="s">
        <v>157</v>
      </c>
      <c r="B671" s="7" t="s">
        <v>432</v>
      </c>
      <c r="C671" s="8" t="s">
        <v>394</v>
      </c>
      <c r="D671" s="6">
        <v>346</v>
      </c>
      <c r="E671" s="9">
        <v>7378</v>
      </c>
      <c r="F671" s="9">
        <v>1834</v>
      </c>
      <c r="G671" s="9">
        <v>5544</v>
      </c>
      <c r="H671" s="9">
        <v>0</v>
      </c>
      <c r="I671" s="9">
        <v>0</v>
      </c>
      <c r="J671" s="9">
        <v>0</v>
      </c>
      <c r="K671" s="9">
        <v>5544</v>
      </c>
    </row>
    <row r="672" spans="1:11" ht="15.75" customHeight="1" outlineLevel="2" x14ac:dyDescent="0.3">
      <c r="A672" s="6" t="s">
        <v>157</v>
      </c>
      <c r="B672" s="7" t="s">
        <v>395</v>
      </c>
      <c r="C672" s="8" t="s">
        <v>396</v>
      </c>
      <c r="D672" s="6">
        <v>351</v>
      </c>
      <c r="E672" s="9">
        <v>52143</v>
      </c>
      <c r="F672" s="9">
        <v>47396</v>
      </c>
      <c r="G672" s="9">
        <v>4747</v>
      </c>
      <c r="H672" s="9">
        <v>0</v>
      </c>
      <c r="I672" s="9">
        <v>0</v>
      </c>
      <c r="J672" s="9">
        <v>0</v>
      </c>
      <c r="K672" s="9">
        <v>4747</v>
      </c>
    </row>
    <row r="673" spans="1:11" outlineLevel="2" x14ac:dyDescent="0.3">
      <c r="A673" s="10" t="s">
        <v>158</v>
      </c>
      <c r="B673" s="10"/>
      <c r="C673" s="10"/>
      <c r="D673" s="10"/>
      <c r="E673" s="11">
        <f t="shared" ref="E673:K673" si="17">SUBTOTAL(9,E623:E672)</f>
        <v>453651870</v>
      </c>
      <c r="F673" s="11">
        <f t="shared" si="17"/>
        <v>394141865</v>
      </c>
      <c r="G673" s="11">
        <f t="shared" si="17"/>
        <v>59510005</v>
      </c>
      <c r="H673" s="11">
        <f t="shared" si="17"/>
        <v>2341878</v>
      </c>
      <c r="I673" s="11">
        <f t="shared" si="17"/>
        <v>1649405</v>
      </c>
      <c r="J673" s="11">
        <f t="shared" si="17"/>
        <v>692473</v>
      </c>
      <c r="K673" s="11">
        <f t="shared" si="17"/>
        <v>58817532</v>
      </c>
    </row>
    <row r="674" spans="1:11" outlineLevel="2" x14ac:dyDescent="0.3">
      <c r="A674" s="6" t="s">
        <v>159</v>
      </c>
      <c r="B674" s="7" t="s">
        <v>426</v>
      </c>
      <c r="C674" s="8" t="s">
        <v>427</v>
      </c>
      <c r="D674" s="6">
        <v>305</v>
      </c>
      <c r="E674" s="9">
        <v>91574</v>
      </c>
      <c r="F674" s="9">
        <v>89307</v>
      </c>
      <c r="G674" s="9">
        <v>2267</v>
      </c>
      <c r="H674" s="9">
        <v>0</v>
      </c>
      <c r="I674" s="9">
        <v>0</v>
      </c>
      <c r="J674" s="9">
        <v>0</v>
      </c>
      <c r="K674" s="9">
        <v>2267</v>
      </c>
    </row>
    <row r="675" spans="1:11" outlineLevel="2" x14ac:dyDescent="0.3">
      <c r="A675" s="6" t="s">
        <v>159</v>
      </c>
      <c r="B675" s="7" t="s">
        <v>462</v>
      </c>
      <c r="C675" s="8" t="s">
        <v>463</v>
      </c>
      <c r="D675" s="6">
        <v>269</v>
      </c>
      <c r="E675" s="9">
        <v>13832</v>
      </c>
      <c r="F675" s="9">
        <v>12143</v>
      </c>
      <c r="G675" s="9">
        <v>1689</v>
      </c>
      <c r="H675" s="9">
        <v>0</v>
      </c>
      <c r="I675" s="9">
        <v>0</v>
      </c>
      <c r="J675" s="9">
        <v>0</v>
      </c>
      <c r="K675" s="9">
        <v>1689</v>
      </c>
    </row>
    <row r="676" spans="1:11" outlineLevel="2" x14ac:dyDescent="0.3">
      <c r="A676" s="6" t="s">
        <v>159</v>
      </c>
      <c r="B676" s="7" t="s">
        <v>307</v>
      </c>
      <c r="C676" s="8" t="s">
        <v>308</v>
      </c>
      <c r="D676" s="6">
        <v>250</v>
      </c>
      <c r="E676" s="9">
        <v>1529642</v>
      </c>
      <c r="F676" s="9">
        <v>1448507</v>
      </c>
      <c r="G676" s="9">
        <v>81135</v>
      </c>
      <c r="H676" s="9">
        <v>0</v>
      </c>
      <c r="I676" s="9">
        <v>0</v>
      </c>
      <c r="J676" s="9">
        <v>0</v>
      </c>
      <c r="K676" s="9">
        <v>81135</v>
      </c>
    </row>
    <row r="677" spans="1:11" outlineLevel="2" x14ac:dyDescent="0.3">
      <c r="A677" s="6" t="s">
        <v>159</v>
      </c>
      <c r="B677" s="7" t="s">
        <v>456</v>
      </c>
      <c r="C677" s="8" t="s">
        <v>453</v>
      </c>
      <c r="D677" s="6">
        <v>348</v>
      </c>
      <c r="E677" s="9">
        <v>48538143</v>
      </c>
      <c r="F677" s="9">
        <v>42415623</v>
      </c>
      <c r="G677" s="9">
        <v>6122520</v>
      </c>
      <c r="H677" s="9">
        <v>0</v>
      </c>
      <c r="I677" s="9">
        <v>0</v>
      </c>
      <c r="J677" s="9">
        <v>0</v>
      </c>
      <c r="K677" s="9">
        <v>6122520</v>
      </c>
    </row>
    <row r="678" spans="1:11" outlineLevel="2" x14ac:dyDescent="0.3">
      <c r="A678" s="6" t="s">
        <v>159</v>
      </c>
      <c r="B678" s="7" t="s">
        <v>446</v>
      </c>
      <c r="C678" s="8" t="s">
        <v>447</v>
      </c>
      <c r="D678" s="6">
        <v>286</v>
      </c>
      <c r="E678" s="9">
        <v>81632</v>
      </c>
      <c r="F678" s="9">
        <v>66048</v>
      </c>
      <c r="G678" s="9">
        <v>15584</v>
      </c>
      <c r="H678" s="9">
        <v>0</v>
      </c>
      <c r="I678" s="9">
        <v>0</v>
      </c>
      <c r="J678" s="9">
        <v>0</v>
      </c>
      <c r="K678" s="9">
        <v>15584</v>
      </c>
    </row>
    <row r="679" spans="1:11" outlineLevel="2" x14ac:dyDescent="0.3">
      <c r="A679" s="6" t="s">
        <v>159</v>
      </c>
      <c r="B679" s="7" t="s">
        <v>311</v>
      </c>
      <c r="C679" s="8" t="s">
        <v>312</v>
      </c>
      <c r="D679" s="6">
        <v>172</v>
      </c>
      <c r="E679" s="9">
        <v>789966</v>
      </c>
      <c r="F679" s="9">
        <v>701787</v>
      </c>
      <c r="G679" s="9">
        <v>88179</v>
      </c>
      <c r="H679" s="9">
        <v>0</v>
      </c>
      <c r="I679" s="9">
        <v>0</v>
      </c>
      <c r="J679" s="9">
        <v>0</v>
      </c>
      <c r="K679" s="9">
        <v>88179</v>
      </c>
    </row>
    <row r="680" spans="1:11" outlineLevel="2" x14ac:dyDescent="0.3">
      <c r="A680" s="6" t="s">
        <v>159</v>
      </c>
      <c r="B680" s="7" t="s">
        <v>481</v>
      </c>
      <c r="C680" s="8" t="s">
        <v>482</v>
      </c>
      <c r="D680" s="6">
        <v>249</v>
      </c>
      <c r="E680" s="9">
        <v>1894352</v>
      </c>
      <c r="F680" s="9">
        <v>1761720</v>
      </c>
      <c r="G680" s="9">
        <v>132632</v>
      </c>
      <c r="H680" s="9">
        <v>0</v>
      </c>
      <c r="I680" s="9">
        <v>0</v>
      </c>
      <c r="J680" s="9">
        <v>0</v>
      </c>
      <c r="K680" s="9">
        <v>132632</v>
      </c>
    </row>
    <row r="681" spans="1:11" outlineLevel="2" x14ac:dyDescent="0.3">
      <c r="A681" s="6" t="s">
        <v>159</v>
      </c>
      <c r="B681" s="7" t="s">
        <v>428</v>
      </c>
      <c r="C681" s="8" t="s">
        <v>318</v>
      </c>
      <c r="D681" s="6">
        <v>11</v>
      </c>
      <c r="E681" s="9">
        <v>28118251</v>
      </c>
      <c r="F681" s="9">
        <v>27647949</v>
      </c>
      <c r="G681" s="9">
        <v>470302</v>
      </c>
      <c r="H681" s="9">
        <v>6504563</v>
      </c>
      <c r="I681" s="9">
        <v>5421317</v>
      </c>
      <c r="J681" s="9">
        <v>1083246</v>
      </c>
      <c r="K681" s="9">
        <v>-612944</v>
      </c>
    </row>
    <row r="682" spans="1:11" outlineLevel="2" x14ac:dyDescent="0.3">
      <c r="A682" s="6" t="s">
        <v>159</v>
      </c>
      <c r="B682" s="7" t="s">
        <v>474</v>
      </c>
      <c r="C682" s="8" t="s">
        <v>320</v>
      </c>
      <c r="D682" s="6">
        <v>223</v>
      </c>
      <c r="E682" s="9">
        <v>4125253</v>
      </c>
      <c r="F682" s="9">
        <v>3957366</v>
      </c>
      <c r="G682" s="9">
        <v>167887</v>
      </c>
      <c r="H682" s="9">
        <v>0</v>
      </c>
      <c r="I682" s="9">
        <v>0</v>
      </c>
      <c r="J682" s="9">
        <v>0</v>
      </c>
      <c r="K682" s="9">
        <v>167887</v>
      </c>
    </row>
    <row r="683" spans="1:11" ht="15.75" customHeight="1" outlineLevel="2" x14ac:dyDescent="0.3">
      <c r="A683" s="6" t="s">
        <v>159</v>
      </c>
      <c r="B683" s="7" t="s">
        <v>429</v>
      </c>
      <c r="C683" s="8" t="s">
        <v>310</v>
      </c>
      <c r="D683" s="6">
        <v>272</v>
      </c>
      <c r="E683" s="9">
        <v>8371175</v>
      </c>
      <c r="F683" s="9">
        <v>8200303</v>
      </c>
      <c r="G683" s="9">
        <v>170872</v>
      </c>
      <c r="H683" s="9">
        <v>0</v>
      </c>
      <c r="I683" s="9">
        <v>0</v>
      </c>
      <c r="J683" s="9">
        <v>0</v>
      </c>
      <c r="K683" s="9">
        <v>170872</v>
      </c>
    </row>
    <row r="684" spans="1:11" ht="30.6" outlineLevel="2" x14ac:dyDescent="0.3">
      <c r="A684" s="6" t="s">
        <v>159</v>
      </c>
      <c r="B684" s="152" t="s">
        <v>477</v>
      </c>
      <c r="C684" s="8" t="s">
        <v>478</v>
      </c>
      <c r="D684" s="6">
        <v>291</v>
      </c>
      <c r="E684" s="9">
        <v>221637</v>
      </c>
      <c r="F684" s="9">
        <v>135227</v>
      </c>
      <c r="G684" s="9">
        <v>86410</v>
      </c>
      <c r="H684" s="9">
        <v>0</v>
      </c>
      <c r="I684" s="9">
        <v>0</v>
      </c>
      <c r="J684" s="9">
        <v>0</v>
      </c>
      <c r="K684" s="9">
        <v>86410</v>
      </c>
    </row>
    <row r="685" spans="1:11" outlineLevel="2" x14ac:dyDescent="0.3">
      <c r="A685" s="6" t="s">
        <v>159</v>
      </c>
      <c r="B685" s="7" t="s">
        <v>315</v>
      </c>
      <c r="C685" s="8" t="s">
        <v>316</v>
      </c>
      <c r="D685" s="6">
        <v>209</v>
      </c>
      <c r="E685" s="9">
        <v>330968</v>
      </c>
      <c r="F685" s="9">
        <v>291805</v>
      </c>
      <c r="G685" s="9">
        <v>39163</v>
      </c>
      <c r="H685" s="9">
        <v>0</v>
      </c>
      <c r="I685" s="9">
        <v>0</v>
      </c>
      <c r="J685" s="9">
        <v>0</v>
      </c>
      <c r="K685" s="9">
        <v>39163</v>
      </c>
    </row>
    <row r="686" spans="1:11" outlineLevel="2" x14ac:dyDescent="0.3">
      <c r="A686" s="6" t="s">
        <v>159</v>
      </c>
      <c r="B686" s="7" t="s">
        <v>389</v>
      </c>
      <c r="C686" s="8" t="s">
        <v>390</v>
      </c>
      <c r="D686" s="6">
        <v>183</v>
      </c>
      <c r="E686" s="9">
        <v>1053274</v>
      </c>
      <c r="F686" s="9">
        <v>1028420</v>
      </c>
      <c r="G686" s="9">
        <v>24854</v>
      </c>
      <c r="H686" s="9">
        <v>324987</v>
      </c>
      <c r="I686" s="9">
        <v>324236</v>
      </c>
      <c r="J686" s="9">
        <v>751</v>
      </c>
      <c r="K686" s="9">
        <v>24103</v>
      </c>
    </row>
    <row r="687" spans="1:11" outlineLevel="2" x14ac:dyDescent="0.3">
      <c r="A687" s="6" t="s">
        <v>159</v>
      </c>
      <c r="B687" s="7" t="s">
        <v>413</v>
      </c>
      <c r="C687" s="8" t="s">
        <v>414</v>
      </c>
      <c r="D687" s="6">
        <v>251</v>
      </c>
      <c r="E687" s="9">
        <v>345084</v>
      </c>
      <c r="F687" s="9">
        <v>339843</v>
      </c>
      <c r="G687" s="9">
        <v>5241</v>
      </c>
      <c r="H687" s="9">
        <v>0</v>
      </c>
      <c r="I687" s="9">
        <v>0</v>
      </c>
      <c r="J687" s="9">
        <v>0</v>
      </c>
      <c r="K687" s="9">
        <v>5241</v>
      </c>
    </row>
    <row r="688" spans="1:11" outlineLevel="2" x14ac:dyDescent="0.3">
      <c r="A688" s="6" t="s">
        <v>159</v>
      </c>
      <c r="B688" s="7" t="s">
        <v>435</v>
      </c>
      <c r="C688" s="8" t="s">
        <v>314</v>
      </c>
      <c r="D688" s="6">
        <v>91</v>
      </c>
      <c r="E688" s="9">
        <v>11182</v>
      </c>
      <c r="F688" s="9">
        <v>10546</v>
      </c>
      <c r="G688" s="9">
        <v>636</v>
      </c>
      <c r="H688" s="9">
        <v>0</v>
      </c>
      <c r="I688" s="9">
        <v>0</v>
      </c>
      <c r="J688" s="9">
        <v>0</v>
      </c>
      <c r="K688" s="9">
        <v>636</v>
      </c>
    </row>
    <row r="689" spans="1:11" outlineLevel="2" x14ac:dyDescent="0.3">
      <c r="A689" s="6" t="s">
        <v>159</v>
      </c>
      <c r="B689" s="7" t="s">
        <v>321</v>
      </c>
      <c r="C689" s="8" t="s">
        <v>322</v>
      </c>
      <c r="D689" s="6">
        <v>192</v>
      </c>
      <c r="E689" s="9">
        <v>345937</v>
      </c>
      <c r="F689" s="9">
        <v>317957</v>
      </c>
      <c r="G689" s="9">
        <v>27980</v>
      </c>
      <c r="H689" s="9">
        <v>0</v>
      </c>
      <c r="I689" s="9">
        <v>0</v>
      </c>
      <c r="J689" s="9">
        <v>0</v>
      </c>
      <c r="K689" s="9">
        <v>27980</v>
      </c>
    </row>
    <row r="690" spans="1:11" outlineLevel="2" x14ac:dyDescent="0.3">
      <c r="A690" s="6" t="s">
        <v>159</v>
      </c>
      <c r="B690" s="7" t="s">
        <v>479</v>
      </c>
      <c r="C690" s="8" t="s">
        <v>324</v>
      </c>
      <c r="D690" s="6">
        <v>26</v>
      </c>
      <c r="E690" s="9">
        <v>43202517</v>
      </c>
      <c r="F690" s="9">
        <v>40579200</v>
      </c>
      <c r="G690" s="9">
        <v>2623317</v>
      </c>
      <c r="H690" s="9">
        <v>2628221</v>
      </c>
      <c r="I690" s="9">
        <v>940748</v>
      </c>
      <c r="J690" s="9">
        <v>1687473</v>
      </c>
      <c r="K690" s="9">
        <v>935844</v>
      </c>
    </row>
    <row r="691" spans="1:11" outlineLevel="2" x14ac:dyDescent="0.3">
      <c r="A691" s="6" t="s">
        <v>159</v>
      </c>
      <c r="B691" s="7" t="s">
        <v>323</v>
      </c>
      <c r="C691" s="8" t="s">
        <v>324</v>
      </c>
      <c r="D691" s="6">
        <v>297</v>
      </c>
      <c r="E691" s="9">
        <v>178572293</v>
      </c>
      <c r="F691" s="9">
        <v>149988236</v>
      </c>
      <c r="G691" s="9">
        <v>28584057</v>
      </c>
      <c r="H691" s="9">
        <v>0</v>
      </c>
      <c r="I691" s="9">
        <v>0</v>
      </c>
      <c r="J691" s="9">
        <v>0</v>
      </c>
      <c r="K691" s="9">
        <v>28584057</v>
      </c>
    </row>
    <row r="692" spans="1:11" outlineLevel="2" x14ac:dyDescent="0.3">
      <c r="A692" s="6" t="s">
        <v>159</v>
      </c>
      <c r="B692" s="7" t="s">
        <v>325</v>
      </c>
      <c r="C692" s="8" t="s">
        <v>326</v>
      </c>
      <c r="D692" s="6">
        <v>166</v>
      </c>
      <c r="E692" s="9">
        <v>6863320</v>
      </c>
      <c r="F692" s="9">
        <v>6312299</v>
      </c>
      <c r="G692" s="9">
        <v>551021</v>
      </c>
      <c r="H692" s="9">
        <v>0</v>
      </c>
      <c r="I692" s="9">
        <v>0</v>
      </c>
      <c r="J692" s="9">
        <v>0</v>
      </c>
      <c r="K692" s="9">
        <v>551021</v>
      </c>
    </row>
    <row r="693" spans="1:11" outlineLevel="2" x14ac:dyDescent="0.3">
      <c r="A693" s="6" t="s">
        <v>159</v>
      </c>
      <c r="B693" s="7" t="s">
        <v>436</v>
      </c>
      <c r="C693" s="8" t="s">
        <v>437</v>
      </c>
      <c r="D693" s="6">
        <v>268</v>
      </c>
      <c r="E693" s="9">
        <v>6928053</v>
      </c>
      <c r="F693" s="9">
        <v>5751723</v>
      </c>
      <c r="G693" s="9">
        <v>1176330</v>
      </c>
      <c r="H693" s="9">
        <v>0</v>
      </c>
      <c r="I693" s="9">
        <v>0</v>
      </c>
      <c r="J693" s="9">
        <v>0</v>
      </c>
      <c r="K693" s="9">
        <v>1176330</v>
      </c>
    </row>
    <row r="694" spans="1:11" outlineLevel="2" x14ac:dyDescent="0.3">
      <c r="A694" s="6" t="s">
        <v>159</v>
      </c>
      <c r="B694" s="7" t="s">
        <v>327</v>
      </c>
      <c r="C694" s="8" t="s">
        <v>328</v>
      </c>
      <c r="D694" s="6">
        <v>32</v>
      </c>
      <c r="E694" s="9">
        <v>3940566</v>
      </c>
      <c r="F694" s="9">
        <v>3912544</v>
      </c>
      <c r="G694" s="9">
        <v>28022</v>
      </c>
      <c r="H694" s="9">
        <v>0</v>
      </c>
      <c r="I694" s="9">
        <v>0</v>
      </c>
      <c r="J694" s="9">
        <v>0</v>
      </c>
      <c r="K694" s="9">
        <v>28022</v>
      </c>
    </row>
    <row r="695" spans="1:11" outlineLevel="2" x14ac:dyDescent="0.3">
      <c r="A695" s="6" t="s">
        <v>159</v>
      </c>
      <c r="B695" s="7" t="s">
        <v>454</v>
      </c>
      <c r="C695" s="8" t="s">
        <v>404</v>
      </c>
      <c r="D695" s="6">
        <v>230</v>
      </c>
      <c r="E695" s="9">
        <v>5033509</v>
      </c>
      <c r="F695" s="9">
        <v>5003200</v>
      </c>
      <c r="G695" s="9">
        <v>30309</v>
      </c>
      <c r="H695" s="9">
        <v>0</v>
      </c>
      <c r="I695" s="9">
        <v>0</v>
      </c>
      <c r="J695" s="9">
        <v>0</v>
      </c>
      <c r="K695" s="9">
        <v>30309</v>
      </c>
    </row>
    <row r="696" spans="1:11" outlineLevel="2" x14ac:dyDescent="0.3">
      <c r="A696" s="6" t="s">
        <v>159</v>
      </c>
      <c r="B696" s="7" t="s">
        <v>438</v>
      </c>
      <c r="C696" s="8" t="s">
        <v>439</v>
      </c>
      <c r="D696" s="6">
        <v>148</v>
      </c>
      <c r="E696" s="9">
        <v>14798</v>
      </c>
      <c r="F696" s="9">
        <v>11934</v>
      </c>
      <c r="G696" s="9">
        <v>2864</v>
      </c>
      <c r="H696" s="9">
        <v>0</v>
      </c>
      <c r="I696" s="9">
        <v>0</v>
      </c>
      <c r="J696" s="9">
        <v>0</v>
      </c>
      <c r="K696" s="9">
        <v>2864</v>
      </c>
    </row>
    <row r="697" spans="1:11" outlineLevel="2" x14ac:dyDescent="0.3">
      <c r="A697" s="6" t="s">
        <v>159</v>
      </c>
      <c r="B697" s="7" t="s">
        <v>329</v>
      </c>
      <c r="C697" s="8" t="s">
        <v>330</v>
      </c>
      <c r="D697" s="6">
        <v>153</v>
      </c>
      <c r="E697" s="9">
        <v>4736153</v>
      </c>
      <c r="F697" s="9">
        <v>4678559</v>
      </c>
      <c r="G697" s="9">
        <v>57594</v>
      </c>
      <c r="H697" s="9">
        <v>1319463</v>
      </c>
      <c r="I697" s="9">
        <v>1295960</v>
      </c>
      <c r="J697" s="9">
        <v>23503</v>
      </c>
      <c r="K697" s="9">
        <v>34091</v>
      </c>
    </row>
    <row r="698" spans="1:11" outlineLevel="2" x14ac:dyDescent="0.3">
      <c r="A698" s="6" t="s">
        <v>159</v>
      </c>
      <c r="B698" s="7" t="s">
        <v>415</v>
      </c>
      <c r="C698" s="8" t="s">
        <v>416</v>
      </c>
      <c r="D698" s="6">
        <v>155</v>
      </c>
      <c r="E698" s="9">
        <v>1185878</v>
      </c>
      <c r="F698" s="9">
        <v>1112778</v>
      </c>
      <c r="G698" s="9">
        <v>73100</v>
      </c>
      <c r="H698" s="9">
        <v>0</v>
      </c>
      <c r="I698" s="9">
        <v>0</v>
      </c>
      <c r="J698" s="9">
        <v>0</v>
      </c>
      <c r="K698" s="9">
        <v>73100</v>
      </c>
    </row>
    <row r="699" spans="1:11" outlineLevel="2" x14ac:dyDescent="0.3">
      <c r="A699" s="6" t="s">
        <v>159</v>
      </c>
      <c r="B699" s="7" t="s">
        <v>486</v>
      </c>
      <c r="C699" s="8" t="s">
        <v>487</v>
      </c>
      <c r="D699" s="6">
        <v>157</v>
      </c>
      <c r="E699" s="9">
        <v>1550124</v>
      </c>
      <c r="F699" s="9">
        <v>1376323</v>
      </c>
      <c r="G699" s="9">
        <v>173801</v>
      </c>
      <c r="H699" s="9">
        <v>0</v>
      </c>
      <c r="I699" s="9">
        <v>0</v>
      </c>
      <c r="J699" s="9">
        <v>0</v>
      </c>
      <c r="K699" s="9">
        <v>173801</v>
      </c>
    </row>
    <row r="700" spans="1:11" outlineLevel="1" x14ac:dyDescent="0.3">
      <c r="A700" s="6" t="s">
        <v>159</v>
      </c>
      <c r="B700" s="7" t="s">
        <v>95</v>
      </c>
      <c r="C700" s="8" t="s">
        <v>96</v>
      </c>
      <c r="D700" s="6">
        <v>42</v>
      </c>
      <c r="E700" s="9">
        <v>16466343</v>
      </c>
      <c r="F700" s="9">
        <v>15476282</v>
      </c>
      <c r="G700" s="9">
        <v>990061</v>
      </c>
      <c r="H700" s="9">
        <v>0</v>
      </c>
      <c r="I700" s="9">
        <v>0</v>
      </c>
      <c r="J700" s="9">
        <v>0</v>
      </c>
      <c r="K700" s="9">
        <v>990061</v>
      </c>
    </row>
    <row r="701" spans="1:11" ht="30.6" outlineLevel="2" x14ac:dyDescent="0.3">
      <c r="A701" s="6" t="s">
        <v>159</v>
      </c>
      <c r="B701" s="152" t="s">
        <v>475</v>
      </c>
      <c r="C701" s="8" t="s">
        <v>476</v>
      </c>
      <c r="D701" s="6">
        <v>265</v>
      </c>
      <c r="E701" s="9">
        <v>2861402</v>
      </c>
      <c r="F701" s="9">
        <v>2768647</v>
      </c>
      <c r="G701" s="9">
        <v>92755</v>
      </c>
      <c r="H701" s="9">
        <v>0</v>
      </c>
      <c r="I701" s="9">
        <v>0</v>
      </c>
      <c r="J701" s="9">
        <v>0</v>
      </c>
      <c r="K701" s="9">
        <v>92755</v>
      </c>
    </row>
    <row r="702" spans="1:11" outlineLevel="2" x14ac:dyDescent="0.3">
      <c r="A702" s="6" t="s">
        <v>159</v>
      </c>
      <c r="B702" s="7" t="s">
        <v>331</v>
      </c>
      <c r="C702" s="8" t="s">
        <v>324</v>
      </c>
      <c r="D702" s="6">
        <v>48</v>
      </c>
      <c r="E702" s="9">
        <v>12433793</v>
      </c>
      <c r="F702" s="9">
        <v>11714663</v>
      </c>
      <c r="G702" s="9">
        <v>719130</v>
      </c>
      <c r="H702" s="9">
        <v>0</v>
      </c>
      <c r="I702" s="9">
        <v>0</v>
      </c>
      <c r="J702" s="9">
        <v>0</v>
      </c>
      <c r="K702" s="9">
        <v>719130</v>
      </c>
    </row>
    <row r="703" spans="1:11" outlineLevel="2" x14ac:dyDescent="0.3">
      <c r="A703" s="6" t="s">
        <v>159</v>
      </c>
      <c r="B703" s="7" t="s">
        <v>480</v>
      </c>
      <c r="C703" s="8" t="s">
        <v>402</v>
      </c>
      <c r="D703" s="6">
        <v>150</v>
      </c>
      <c r="E703" s="9">
        <v>5726692</v>
      </c>
      <c r="F703" s="9">
        <v>5639598</v>
      </c>
      <c r="G703" s="9">
        <v>87094</v>
      </c>
      <c r="H703" s="9">
        <v>1191913</v>
      </c>
      <c r="I703" s="9">
        <v>1172322</v>
      </c>
      <c r="J703" s="9">
        <v>19591</v>
      </c>
      <c r="K703" s="9">
        <v>67503</v>
      </c>
    </row>
    <row r="704" spans="1:11" outlineLevel="2" x14ac:dyDescent="0.3">
      <c r="A704" s="6" t="s">
        <v>159</v>
      </c>
      <c r="B704" s="7" t="s">
        <v>83</v>
      </c>
      <c r="C704" s="8" t="s">
        <v>84</v>
      </c>
      <c r="D704" s="6">
        <v>218</v>
      </c>
      <c r="E704" s="9">
        <v>3283340</v>
      </c>
      <c r="F704" s="9">
        <v>3000113</v>
      </c>
      <c r="G704" s="9">
        <v>283227</v>
      </c>
      <c r="H704" s="9">
        <v>0</v>
      </c>
      <c r="I704" s="9">
        <v>0</v>
      </c>
      <c r="J704" s="9">
        <v>0</v>
      </c>
      <c r="K704" s="9">
        <v>283227</v>
      </c>
    </row>
    <row r="705" spans="1:11" outlineLevel="2" x14ac:dyDescent="0.3">
      <c r="A705" s="6" t="s">
        <v>159</v>
      </c>
      <c r="B705" s="7" t="s">
        <v>489</v>
      </c>
      <c r="C705" s="8" t="s">
        <v>490</v>
      </c>
      <c r="D705" s="6">
        <v>151</v>
      </c>
      <c r="E705" s="9">
        <v>0</v>
      </c>
      <c r="F705" s="9">
        <v>0</v>
      </c>
      <c r="G705" s="9">
        <v>0</v>
      </c>
      <c r="H705" s="9">
        <v>154522</v>
      </c>
      <c r="I705" s="9">
        <v>150626</v>
      </c>
      <c r="J705" s="9">
        <v>3896</v>
      </c>
      <c r="K705" s="9">
        <v>-3896</v>
      </c>
    </row>
    <row r="706" spans="1:11" ht="32.25" customHeight="1" outlineLevel="2" x14ac:dyDescent="0.3">
      <c r="A706" s="6" t="s">
        <v>159</v>
      </c>
      <c r="B706" s="152" t="s">
        <v>491</v>
      </c>
      <c r="C706" s="8" t="s">
        <v>314</v>
      </c>
      <c r="D706" s="6">
        <v>271</v>
      </c>
      <c r="E706" s="9">
        <v>4310781</v>
      </c>
      <c r="F706" s="9">
        <v>3965770</v>
      </c>
      <c r="G706" s="9">
        <v>345011</v>
      </c>
      <c r="H706" s="9">
        <v>0</v>
      </c>
      <c r="I706" s="9">
        <v>0</v>
      </c>
      <c r="J706" s="9">
        <v>0</v>
      </c>
      <c r="K706" s="9">
        <v>345011</v>
      </c>
    </row>
    <row r="707" spans="1:11" ht="30.6" outlineLevel="2" x14ac:dyDescent="0.3">
      <c r="A707" s="6" t="s">
        <v>159</v>
      </c>
      <c r="B707" s="152" t="s">
        <v>459</v>
      </c>
      <c r="C707" s="8" t="s">
        <v>460</v>
      </c>
      <c r="D707" s="6">
        <v>329</v>
      </c>
      <c r="E707" s="9">
        <v>824841</v>
      </c>
      <c r="F707" s="9">
        <v>761992</v>
      </c>
      <c r="G707" s="9">
        <v>62849</v>
      </c>
      <c r="H707" s="9">
        <v>0</v>
      </c>
      <c r="I707" s="9">
        <v>0</v>
      </c>
      <c r="J707" s="9">
        <v>0</v>
      </c>
      <c r="K707" s="9">
        <v>62849</v>
      </c>
    </row>
    <row r="708" spans="1:11" ht="15.75" customHeight="1" outlineLevel="2" x14ac:dyDescent="0.3">
      <c r="A708" s="6" t="s">
        <v>159</v>
      </c>
      <c r="B708" s="7" t="s">
        <v>430</v>
      </c>
      <c r="C708" s="8" t="s">
        <v>424</v>
      </c>
      <c r="D708" s="6">
        <v>261</v>
      </c>
      <c r="E708" s="9">
        <v>1283024</v>
      </c>
      <c r="F708" s="9">
        <v>1278443</v>
      </c>
      <c r="G708" s="9">
        <v>4581</v>
      </c>
      <c r="H708" s="9">
        <v>0</v>
      </c>
      <c r="I708" s="9">
        <v>0</v>
      </c>
      <c r="J708" s="9">
        <v>0</v>
      </c>
      <c r="K708" s="9">
        <v>4581</v>
      </c>
    </row>
    <row r="709" spans="1:11" outlineLevel="2" x14ac:dyDescent="0.3">
      <c r="A709" s="6" t="s">
        <v>159</v>
      </c>
      <c r="B709" s="7" t="s">
        <v>431</v>
      </c>
      <c r="C709" s="8" t="s">
        <v>337</v>
      </c>
      <c r="D709" s="6">
        <v>244</v>
      </c>
      <c r="E709" s="9">
        <v>3003669</v>
      </c>
      <c r="F709" s="9">
        <v>2979014</v>
      </c>
      <c r="G709" s="9">
        <v>24655</v>
      </c>
      <c r="H709" s="9">
        <v>0</v>
      </c>
      <c r="I709" s="9">
        <v>0</v>
      </c>
      <c r="J709" s="9">
        <v>0</v>
      </c>
      <c r="K709" s="9">
        <v>24655</v>
      </c>
    </row>
    <row r="710" spans="1:11" outlineLevel="2" x14ac:dyDescent="0.3">
      <c r="A710" s="6" t="s">
        <v>159</v>
      </c>
      <c r="B710" s="7" t="s">
        <v>472</v>
      </c>
      <c r="C710" s="8" t="s">
        <v>473</v>
      </c>
      <c r="D710" s="6">
        <v>182</v>
      </c>
      <c r="E710" s="9">
        <v>283789</v>
      </c>
      <c r="F710" s="9">
        <v>7758</v>
      </c>
      <c r="G710" s="9">
        <v>276031</v>
      </c>
      <c r="H710" s="9">
        <v>0</v>
      </c>
      <c r="I710" s="9">
        <v>0</v>
      </c>
      <c r="J710" s="9">
        <v>0</v>
      </c>
      <c r="K710" s="9">
        <v>276031</v>
      </c>
    </row>
    <row r="711" spans="1:11" outlineLevel="2" x14ac:dyDescent="0.3">
      <c r="A711" s="6" t="s">
        <v>159</v>
      </c>
      <c r="B711" s="7" t="s">
        <v>440</v>
      </c>
      <c r="C711" s="8" t="s">
        <v>324</v>
      </c>
      <c r="D711" s="6">
        <v>280</v>
      </c>
      <c r="E711" s="9">
        <v>10081</v>
      </c>
      <c r="F711" s="9">
        <v>8652</v>
      </c>
      <c r="G711" s="9">
        <v>1429</v>
      </c>
      <c r="H711" s="9">
        <v>0</v>
      </c>
      <c r="I711" s="9">
        <v>0</v>
      </c>
      <c r="J711" s="9">
        <v>0</v>
      </c>
      <c r="K711" s="9">
        <v>1429</v>
      </c>
    </row>
    <row r="712" spans="1:11" outlineLevel="2" x14ac:dyDescent="0.3">
      <c r="A712" s="6" t="s">
        <v>159</v>
      </c>
      <c r="B712" s="7" t="s">
        <v>461</v>
      </c>
      <c r="C712" s="8" t="s">
        <v>314</v>
      </c>
      <c r="D712" s="6">
        <v>176</v>
      </c>
      <c r="E712" s="9">
        <v>3178106</v>
      </c>
      <c r="F712" s="9">
        <v>2910951</v>
      </c>
      <c r="G712" s="9">
        <v>267155</v>
      </c>
      <c r="H712" s="9">
        <v>337</v>
      </c>
      <c r="I712" s="9">
        <v>0</v>
      </c>
      <c r="J712" s="9">
        <v>337</v>
      </c>
      <c r="K712" s="9">
        <v>266818</v>
      </c>
    </row>
    <row r="713" spans="1:11" outlineLevel="2" x14ac:dyDescent="0.3">
      <c r="A713" s="6" t="s">
        <v>159</v>
      </c>
      <c r="B713" s="7" t="s">
        <v>468</v>
      </c>
      <c r="C713" s="8" t="s">
        <v>469</v>
      </c>
      <c r="D713" s="6">
        <v>57</v>
      </c>
      <c r="E713" s="9">
        <v>1056004</v>
      </c>
      <c r="F713" s="9">
        <v>948908</v>
      </c>
      <c r="G713" s="9">
        <v>107096</v>
      </c>
      <c r="H713" s="9">
        <v>0</v>
      </c>
      <c r="I713" s="9">
        <v>0</v>
      </c>
      <c r="J713" s="9">
        <v>0</v>
      </c>
      <c r="K713" s="9">
        <v>107096</v>
      </c>
    </row>
    <row r="714" spans="1:11" outlineLevel="2" x14ac:dyDescent="0.3">
      <c r="A714" s="6" t="s">
        <v>159</v>
      </c>
      <c r="B714" s="7" t="s">
        <v>391</v>
      </c>
      <c r="C714" s="8" t="s">
        <v>392</v>
      </c>
      <c r="D714" s="6">
        <v>171</v>
      </c>
      <c r="E714" s="9">
        <v>1823009</v>
      </c>
      <c r="F714" s="9">
        <v>1710342</v>
      </c>
      <c r="G714" s="9">
        <v>112667</v>
      </c>
      <c r="H714" s="9">
        <v>0</v>
      </c>
      <c r="I714" s="9">
        <v>0</v>
      </c>
      <c r="J714" s="9">
        <v>0</v>
      </c>
      <c r="K714" s="9">
        <v>112667</v>
      </c>
    </row>
    <row r="715" spans="1:11" outlineLevel="2" x14ac:dyDescent="0.3">
      <c r="A715" s="6" t="s">
        <v>159</v>
      </c>
      <c r="B715" s="7" t="s">
        <v>470</v>
      </c>
      <c r="C715" s="8" t="s">
        <v>471</v>
      </c>
      <c r="D715" s="6">
        <v>58</v>
      </c>
      <c r="E715" s="9">
        <v>2981606</v>
      </c>
      <c r="F715" s="9">
        <v>2966560</v>
      </c>
      <c r="G715" s="9">
        <v>15046</v>
      </c>
      <c r="H715" s="9">
        <v>0</v>
      </c>
      <c r="I715" s="9">
        <v>0</v>
      </c>
      <c r="J715" s="9">
        <v>0</v>
      </c>
      <c r="K715" s="9">
        <v>15046</v>
      </c>
    </row>
    <row r="716" spans="1:11" outlineLevel="2" x14ac:dyDescent="0.3">
      <c r="A716" s="6" t="s">
        <v>159</v>
      </c>
      <c r="B716" s="7" t="s">
        <v>443</v>
      </c>
      <c r="C716" s="8" t="s">
        <v>444</v>
      </c>
      <c r="D716" s="6">
        <v>308</v>
      </c>
      <c r="E716" s="9">
        <v>68777</v>
      </c>
      <c r="F716" s="9">
        <v>28480</v>
      </c>
      <c r="G716" s="9">
        <v>40297</v>
      </c>
      <c r="H716" s="9">
        <v>0</v>
      </c>
      <c r="I716" s="9">
        <v>0</v>
      </c>
      <c r="J716" s="9">
        <v>0</v>
      </c>
      <c r="K716" s="9">
        <v>40297</v>
      </c>
    </row>
    <row r="717" spans="1:11" outlineLevel="2" x14ac:dyDescent="0.3">
      <c r="A717" s="6" t="s">
        <v>159</v>
      </c>
      <c r="B717" s="7" t="s">
        <v>338</v>
      </c>
      <c r="C717" s="8" t="s">
        <v>324</v>
      </c>
      <c r="D717" s="6">
        <v>260</v>
      </c>
      <c r="E717" s="9">
        <v>19666966</v>
      </c>
      <c r="F717" s="9">
        <v>18822233</v>
      </c>
      <c r="G717" s="9">
        <v>844733</v>
      </c>
      <c r="H717" s="9">
        <v>874947</v>
      </c>
      <c r="I717" s="9">
        <v>874947</v>
      </c>
      <c r="J717" s="9">
        <v>0</v>
      </c>
      <c r="K717" s="9">
        <v>844733</v>
      </c>
    </row>
    <row r="718" spans="1:11" outlineLevel="2" x14ac:dyDescent="0.3">
      <c r="A718" s="6" t="s">
        <v>159</v>
      </c>
      <c r="B718" s="7" t="s">
        <v>432</v>
      </c>
      <c r="C718" s="8" t="s">
        <v>394</v>
      </c>
      <c r="D718" s="6">
        <v>346</v>
      </c>
      <c r="E718" s="9">
        <v>6162</v>
      </c>
      <c r="F718" s="9">
        <v>4027</v>
      </c>
      <c r="G718" s="9">
        <v>2135</v>
      </c>
      <c r="H718" s="9">
        <v>0</v>
      </c>
      <c r="I718" s="9">
        <v>0</v>
      </c>
      <c r="J718" s="9">
        <v>0</v>
      </c>
      <c r="K718" s="9">
        <v>2135</v>
      </c>
    </row>
    <row r="719" spans="1:11" ht="15.75" customHeight="1" outlineLevel="2" x14ac:dyDescent="0.3">
      <c r="A719" s="6" t="s">
        <v>159</v>
      </c>
      <c r="B719" s="7" t="s">
        <v>395</v>
      </c>
      <c r="C719" s="8" t="s">
        <v>396</v>
      </c>
      <c r="D719" s="6">
        <v>351</v>
      </c>
      <c r="E719" s="9">
        <v>49627</v>
      </c>
      <c r="F719" s="9">
        <v>46027</v>
      </c>
      <c r="G719" s="9">
        <v>3600</v>
      </c>
      <c r="H719" s="9">
        <v>0</v>
      </c>
      <c r="I719" s="9">
        <v>0</v>
      </c>
      <c r="J719" s="9">
        <v>0</v>
      </c>
      <c r="K719" s="9">
        <v>3600</v>
      </c>
    </row>
    <row r="720" spans="1:11" outlineLevel="2" x14ac:dyDescent="0.3">
      <c r="A720" s="10" t="s">
        <v>160</v>
      </c>
      <c r="B720" s="10"/>
      <c r="C720" s="10"/>
      <c r="D720" s="10"/>
      <c r="E720" s="11">
        <f t="shared" ref="E720:K720" si="18">SUBTOTAL(9,E674:E719)</f>
        <v>427207125</v>
      </c>
      <c r="F720" s="11">
        <f t="shared" si="18"/>
        <v>382189807</v>
      </c>
      <c r="G720" s="11">
        <f t="shared" si="18"/>
        <v>45017318</v>
      </c>
      <c r="H720" s="11">
        <f t="shared" si="18"/>
        <v>12998953</v>
      </c>
      <c r="I720" s="11">
        <f t="shared" si="18"/>
        <v>10180156</v>
      </c>
      <c r="J720" s="11">
        <f t="shared" si="18"/>
        <v>2818797</v>
      </c>
      <c r="K720" s="11">
        <f t="shared" si="18"/>
        <v>42198521</v>
      </c>
    </row>
    <row r="721" spans="1:11" outlineLevel="2" x14ac:dyDescent="0.3">
      <c r="A721" s="6" t="s">
        <v>161</v>
      </c>
      <c r="B721" s="7" t="s">
        <v>462</v>
      </c>
      <c r="C721" s="8" t="s">
        <v>463</v>
      </c>
      <c r="D721" s="6">
        <v>269</v>
      </c>
      <c r="E721" s="9">
        <v>11498</v>
      </c>
      <c r="F721" s="9">
        <v>10225</v>
      </c>
      <c r="G721" s="9">
        <v>1273</v>
      </c>
      <c r="H721" s="9">
        <v>0</v>
      </c>
      <c r="I721" s="9">
        <v>0</v>
      </c>
      <c r="J721" s="9">
        <v>0</v>
      </c>
      <c r="K721" s="9">
        <v>1273</v>
      </c>
    </row>
    <row r="722" spans="1:11" outlineLevel="2" x14ac:dyDescent="0.3">
      <c r="A722" s="6" t="s">
        <v>161</v>
      </c>
      <c r="B722" s="7" t="s">
        <v>492</v>
      </c>
      <c r="C722" s="8" t="s">
        <v>493</v>
      </c>
      <c r="D722" s="6">
        <v>179</v>
      </c>
      <c r="E722" s="9">
        <v>35823</v>
      </c>
      <c r="F722" s="9">
        <v>35823</v>
      </c>
      <c r="G722" s="9">
        <v>0</v>
      </c>
      <c r="H722" s="9">
        <v>1728</v>
      </c>
      <c r="I722" s="9">
        <v>0</v>
      </c>
      <c r="J722" s="9">
        <v>1728</v>
      </c>
      <c r="K722" s="9">
        <v>-1728</v>
      </c>
    </row>
    <row r="723" spans="1:11" outlineLevel="2" x14ac:dyDescent="0.3">
      <c r="A723" s="6" t="s">
        <v>161</v>
      </c>
      <c r="B723" s="7" t="s">
        <v>494</v>
      </c>
      <c r="C723" s="8" t="s">
        <v>310</v>
      </c>
      <c r="D723" s="6">
        <v>221</v>
      </c>
      <c r="E723" s="9">
        <v>6550640</v>
      </c>
      <c r="F723" s="9">
        <v>6550640</v>
      </c>
      <c r="G723" s="9">
        <v>0</v>
      </c>
      <c r="H723" s="9">
        <v>11682</v>
      </c>
      <c r="I723" s="9">
        <v>1131</v>
      </c>
      <c r="J723" s="9">
        <v>10551</v>
      </c>
      <c r="K723" s="9">
        <v>-10551</v>
      </c>
    </row>
    <row r="724" spans="1:11" outlineLevel="2" x14ac:dyDescent="0.3">
      <c r="A724" s="6" t="s">
        <v>161</v>
      </c>
      <c r="B724" s="7" t="s">
        <v>456</v>
      </c>
      <c r="C724" s="8" t="s">
        <v>453</v>
      </c>
      <c r="D724" s="6">
        <v>348</v>
      </c>
      <c r="E724" s="9">
        <v>45784627</v>
      </c>
      <c r="F724" s="9">
        <v>40536570</v>
      </c>
      <c r="G724" s="9">
        <v>5248057</v>
      </c>
      <c r="H724" s="9">
        <v>0</v>
      </c>
      <c r="I724" s="9">
        <v>0</v>
      </c>
      <c r="J724" s="9">
        <v>0</v>
      </c>
      <c r="K724" s="9">
        <v>5248057</v>
      </c>
    </row>
    <row r="725" spans="1:11" outlineLevel="2" x14ac:dyDescent="0.3">
      <c r="A725" s="6" t="s">
        <v>161</v>
      </c>
      <c r="B725" s="7" t="s">
        <v>446</v>
      </c>
      <c r="C725" s="8" t="s">
        <v>447</v>
      </c>
      <c r="D725" s="6">
        <v>286</v>
      </c>
      <c r="E725" s="9">
        <v>84930</v>
      </c>
      <c r="F725" s="9">
        <v>83406</v>
      </c>
      <c r="G725" s="9">
        <v>1524</v>
      </c>
      <c r="H725" s="9">
        <v>0</v>
      </c>
      <c r="I725" s="9">
        <v>0</v>
      </c>
      <c r="J725" s="9">
        <v>0</v>
      </c>
      <c r="K725" s="9">
        <v>1524</v>
      </c>
    </row>
    <row r="726" spans="1:11" outlineLevel="2" x14ac:dyDescent="0.3">
      <c r="A726" s="6" t="s">
        <v>161</v>
      </c>
      <c r="B726" s="7" t="s">
        <v>311</v>
      </c>
      <c r="C726" s="8" t="s">
        <v>312</v>
      </c>
      <c r="D726" s="6">
        <v>172</v>
      </c>
      <c r="E726" s="9">
        <v>862291</v>
      </c>
      <c r="F726" s="9">
        <v>862291</v>
      </c>
      <c r="G726" s="9">
        <v>0</v>
      </c>
      <c r="H726" s="9">
        <v>8341</v>
      </c>
      <c r="I726" s="9">
        <v>0</v>
      </c>
      <c r="J726" s="9">
        <v>8341</v>
      </c>
      <c r="K726" s="9">
        <v>-8341</v>
      </c>
    </row>
    <row r="727" spans="1:11" ht="15.75" customHeight="1" outlineLevel="2" x14ac:dyDescent="0.3">
      <c r="A727" s="6" t="s">
        <v>161</v>
      </c>
      <c r="B727" s="7" t="s">
        <v>429</v>
      </c>
      <c r="C727" s="8" t="s">
        <v>310</v>
      </c>
      <c r="D727" s="6">
        <v>272</v>
      </c>
      <c r="E727" s="9">
        <v>3836796</v>
      </c>
      <c r="F727" s="9">
        <v>3836796</v>
      </c>
      <c r="G727" s="9">
        <v>0</v>
      </c>
      <c r="H727" s="9">
        <v>232908</v>
      </c>
      <c r="I727" s="9">
        <v>228852</v>
      </c>
      <c r="J727" s="9">
        <v>4056</v>
      </c>
      <c r="K727" s="9">
        <v>-4056</v>
      </c>
    </row>
    <row r="728" spans="1:11" ht="30.6" outlineLevel="2" x14ac:dyDescent="0.3">
      <c r="A728" s="6" t="s">
        <v>161</v>
      </c>
      <c r="B728" s="152" t="s">
        <v>477</v>
      </c>
      <c r="C728" s="8" t="s">
        <v>478</v>
      </c>
      <c r="D728" s="6">
        <v>291</v>
      </c>
      <c r="E728" s="9">
        <v>278636</v>
      </c>
      <c r="F728" s="9">
        <v>243156</v>
      </c>
      <c r="G728" s="9">
        <v>35480</v>
      </c>
      <c r="H728" s="9">
        <v>0</v>
      </c>
      <c r="I728" s="9">
        <v>0</v>
      </c>
      <c r="J728" s="9">
        <v>0</v>
      </c>
      <c r="K728" s="9">
        <v>35480</v>
      </c>
    </row>
    <row r="729" spans="1:11" outlineLevel="2" x14ac:dyDescent="0.3">
      <c r="A729" s="6" t="s">
        <v>161</v>
      </c>
      <c r="B729" s="7" t="s">
        <v>389</v>
      </c>
      <c r="C729" s="8" t="s">
        <v>390</v>
      </c>
      <c r="D729" s="6">
        <v>183</v>
      </c>
      <c r="E729" s="9">
        <v>973469</v>
      </c>
      <c r="F729" s="9">
        <v>973469</v>
      </c>
      <c r="G729" s="9">
        <v>0</v>
      </c>
      <c r="H729" s="9">
        <v>4109</v>
      </c>
      <c r="I729" s="9">
        <v>2598</v>
      </c>
      <c r="J729" s="9">
        <v>1511</v>
      </c>
      <c r="K729" s="9">
        <v>-1511</v>
      </c>
    </row>
    <row r="730" spans="1:11" outlineLevel="2" x14ac:dyDescent="0.3">
      <c r="A730" s="6" t="s">
        <v>161</v>
      </c>
      <c r="B730" s="7" t="s">
        <v>413</v>
      </c>
      <c r="C730" s="8" t="s">
        <v>414</v>
      </c>
      <c r="D730" s="6">
        <v>251</v>
      </c>
      <c r="E730" s="9">
        <v>410381</v>
      </c>
      <c r="F730" s="9">
        <v>410381</v>
      </c>
      <c r="G730" s="9">
        <v>0</v>
      </c>
      <c r="H730" s="9">
        <v>13269</v>
      </c>
      <c r="I730" s="9">
        <v>0</v>
      </c>
      <c r="J730" s="9">
        <v>13269</v>
      </c>
      <c r="K730" s="9">
        <v>-13269</v>
      </c>
    </row>
    <row r="731" spans="1:11" ht="30.6" outlineLevel="2" x14ac:dyDescent="0.3">
      <c r="A731" s="6" t="s">
        <v>161</v>
      </c>
      <c r="B731" s="152" t="s">
        <v>495</v>
      </c>
      <c r="C731" s="8" t="s">
        <v>496</v>
      </c>
      <c r="D731" s="6">
        <v>225</v>
      </c>
      <c r="E731" s="9">
        <v>7701246</v>
      </c>
      <c r="F731" s="9">
        <v>7701246</v>
      </c>
      <c r="G731" s="9">
        <v>0</v>
      </c>
      <c r="H731" s="9">
        <v>2282478</v>
      </c>
      <c r="I731" s="9">
        <v>2230738</v>
      </c>
      <c r="J731" s="9">
        <v>51740</v>
      </c>
      <c r="K731" s="9">
        <v>-51740</v>
      </c>
    </row>
    <row r="732" spans="1:11" outlineLevel="2" x14ac:dyDescent="0.3">
      <c r="A732" s="6" t="s">
        <v>161</v>
      </c>
      <c r="B732" s="7" t="s">
        <v>321</v>
      </c>
      <c r="C732" s="8" t="s">
        <v>322</v>
      </c>
      <c r="D732" s="6">
        <v>192</v>
      </c>
      <c r="E732" s="9">
        <v>326816</v>
      </c>
      <c r="F732" s="9">
        <v>326816</v>
      </c>
      <c r="G732" s="9">
        <v>0</v>
      </c>
      <c r="H732" s="9">
        <v>28443</v>
      </c>
      <c r="I732" s="9">
        <v>16875</v>
      </c>
      <c r="J732" s="9">
        <v>11568</v>
      </c>
      <c r="K732" s="9">
        <v>-11568</v>
      </c>
    </row>
    <row r="733" spans="1:11" outlineLevel="2" x14ac:dyDescent="0.3">
      <c r="A733" s="6" t="s">
        <v>161</v>
      </c>
      <c r="B733" s="7" t="s">
        <v>479</v>
      </c>
      <c r="C733" s="8" t="s">
        <v>324</v>
      </c>
      <c r="D733" s="6">
        <v>26</v>
      </c>
      <c r="E733" s="9">
        <v>32114075</v>
      </c>
      <c r="F733" s="9">
        <v>29994233</v>
      </c>
      <c r="G733" s="9">
        <v>2119842</v>
      </c>
      <c r="H733" s="9">
        <v>1642371</v>
      </c>
      <c r="I733" s="9">
        <v>0</v>
      </c>
      <c r="J733" s="9">
        <v>1642371</v>
      </c>
      <c r="K733" s="9">
        <v>477471</v>
      </c>
    </row>
    <row r="734" spans="1:11" outlineLevel="2" x14ac:dyDescent="0.3">
      <c r="A734" s="6" t="s">
        <v>161</v>
      </c>
      <c r="B734" s="7" t="s">
        <v>497</v>
      </c>
      <c r="C734" s="8" t="s">
        <v>324</v>
      </c>
      <c r="D734" s="6">
        <v>296</v>
      </c>
      <c r="E734" s="9">
        <v>74192532</v>
      </c>
      <c r="F734" s="9">
        <v>69857272</v>
      </c>
      <c r="G734" s="9">
        <v>4335260</v>
      </c>
      <c r="H734" s="9">
        <v>0</v>
      </c>
      <c r="I734" s="9">
        <v>0</v>
      </c>
      <c r="J734" s="9">
        <v>0</v>
      </c>
      <c r="K734" s="9">
        <v>4335260</v>
      </c>
    </row>
    <row r="735" spans="1:11" outlineLevel="2" x14ac:dyDescent="0.3">
      <c r="A735" s="6" t="s">
        <v>161</v>
      </c>
      <c r="B735" s="7" t="s">
        <v>323</v>
      </c>
      <c r="C735" s="8" t="s">
        <v>324</v>
      </c>
      <c r="D735" s="6">
        <v>297</v>
      </c>
      <c r="E735" s="9">
        <v>98984746</v>
      </c>
      <c r="F735" s="9">
        <v>88044270</v>
      </c>
      <c r="G735" s="9">
        <v>10940476</v>
      </c>
      <c r="H735" s="9">
        <v>0</v>
      </c>
      <c r="I735" s="9">
        <v>0</v>
      </c>
      <c r="J735" s="9">
        <v>0</v>
      </c>
      <c r="K735" s="9">
        <v>10940476</v>
      </c>
    </row>
    <row r="736" spans="1:11" outlineLevel="2" x14ac:dyDescent="0.3">
      <c r="A736" s="6" t="s">
        <v>161</v>
      </c>
      <c r="B736" s="7" t="s">
        <v>325</v>
      </c>
      <c r="C736" s="8" t="s">
        <v>326</v>
      </c>
      <c r="D736" s="6">
        <v>166</v>
      </c>
      <c r="E736" s="9">
        <v>6520086</v>
      </c>
      <c r="F736" s="9">
        <v>6520086</v>
      </c>
      <c r="G736" s="9">
        <v>0</v>
      </c>
      <c r="H736" s="9">
        <v>86788</v>
      </c>
      <c r="I736" s="9">
        <v>11989</v>
      </c>
      <c r="J736" s="9">
        <v>74799</v>
      </c>
      <c r="K736" s="9">
        <v>-74799</v>
      </c>
    </row>
    <row r="737" spans="1:11" outlineLevel="2" x14ac:dyDescent="0.3">
      <c r="A737" s="6" t="s">
        <v>161</v>
      </c>
      <c r="B737" s="7" t="s">
        <v>436</v>
      </c>
      <c r="C737" s="8" t="s">
        <v>437</v>
      </c>
      <c r="D737" s="6">
        <v>268</v>
      </c>
      <c r="E737" s="9">
        <v>3860641</v>
      </c>
      <c r="F737" s="9">
        <v>3406080</v>
      </c>
      <c r="G737" s="9">
        <v>454561</v>
      </c>
      <c r="H737" s="9">
        <v>0</v>
      </c>
      <c r="I737" s="9">
        <v>0</v>
      </c>
      <c r="J737" s="9">
        <v>0</v>
      </c>
      <c r="K737" s="9">
        <v>454561</v>
      </c>
    </row>
    <row r="738" spans="1:11" outlineLevel="2" x14ac:dyDescent="0.3">
      <c r="A738" s="6" t="s">
        <v>161</v>
      </c>
      <c r="B738" s="7" t="s">
        <v>327</v>
      </c>
      <c r="C738" s="8" t="s">
        <v>328</v>
      </c>
      <c r="D738" s="6">
        <v>32</v>
      </c>
      <c r="E738" s="9">
        <v>3750504</v>
      </c>
      <c r="F738" s="9">
        <v>3750504</v>
      </c>
      <c r="G738" s="9">
        <v>0</v>
      </c>
      <c r="H738" s="9">
        <v>7395</v>
      </c>
      <c r="I738" s="9">
        <v>5028</v>
      </c>
      <c r="J738" s="9">
        <v>2367</v>
      </c>
      <c r="K738" s="9">
        <v>-2367</v>
      </c>
    </row>
    <row r="739" spans="1:11" outlineLevel="2" x14ac:dyDescent="0.3">
      <c r="A739" s="6" t="s">
        <v>161</v>
      </c>
      <c r="B739" s="7" t="s">
        <v>454</v>
      </c>
      <c r="C739" s="8" t="s">
        <v>404</v>
      </c>
      <c r="D739" s="6">
        <v>230</v>
      </c>
      <c r="E739" s="9">
        <v>4852850</v>
      </c>
      <c r="F739" s="9">
        <v>4852850</v>
      </c>
      <c r="G739" s="9">
        <v>0</v>
      </c>
      <c r="H739" s="9">
        <v>4855</v>
      </c>
      <c r="I739" s="9">
        <v>3446</v>
      </c>
      <c r="J739" s="9">
        <v>1409</v>
      </c>
      <c r="K739" s="9">
        <v>-1409</v>
      </c>
    </row>
    <row r="740" spans="1:11" outlineLevel="2" x14ac:dyDescent="0.3">
      <c r="A740" s="6" t="s">
        <v>161</v>
      </c>
      <c r="B740" s="7" t="s">
        <v>95</v>
      </c>
      <c r="C740" s="8" t="s">
        <v>96</v>
      </c>
      <c r="D740" s="6">
        <v>42</v>
      </c>
      <c r="E740" s="9">
        <v>16145396</v>
      </c>
      <c r="F740" s="9">
        <v>16145396</v>
      </c>
      <c r="G740" s="9">
        <v>0</v>
      </c>
      <c r="H740" s="9">
        <v>182770</v>
      </c>
      <c r="I740" s="9">
        <v>2252</v>
      </c>
      <c r="J740" s="9">
        <v>180518</v>
      </c>
      <c r="K740" s="9">
        <v>-180518</v>
      </c>
    </row>
    <row r="741" spans="1:11" ht="30.6" outlineLevel="1" x14ac:dyDescent="0.3">
      <c r="A741" s="6" t="s">
        <v>161</v>
      </c>
      <c r="B741" s="152" t="s">
        <v>475</v>
      </c>
      <c r="C741" s="8" t="s">
        <v>476</v>
      </c>
      <c r="D741" s="6">
        <v>265</v>
      </c>
      <c r="E741" s="9">
        <v>2009884</v>
      </c>
      <c r="F741" s="9">
        <v>1993510</v>
      </c>
      <c r="G741" s="9">
        <v>16374</v>
      </c>
      <c r="H741" s="9">
        <v>0</v>
      </c>
      <c r="I741" s="9">
        <v>0</v>
      </c>
      <c r="J741" s="9">
        <v>0</v>
      </c>
      <c r="K741" s="9">
        <v>16374</v>
      </c>
    </row>
    <row r="742" spans="1:11" outlineLevel="2" x14ac:dyDescent="0.3">
      <c r="A742" s="6" t="s">
        <v>161</v>
      </c>
      <c r="B742" s="7" t="s">
        <v>331</v>
      </c>
      <c r="C742" s="8" t="s">
        <v>324</v>
      </c>
      <c r="D742" s="6">
        <v>48</v>
      </c>
      <c r="E742" s="9">
        <v>9725477</v>
      </c>
      <c r="F742" s="9">
        <v>9725477</v>
      </c>
      <c r="G742" s="9">
        <v>0</v>
      </c>
      <c r="H742" s="9">
        <v>253984</v>
      </c>
      <c r="I742" s="9">
        <v>193565</v>
      </c>
      <c r="J742" s="9">
        <v>60419</v>
      </c>
      <c r="K742" s="9">
        <v>-60419</v>
      </c>
    </row>
    <row r="743" spans="1:11" outlineLevel="2" x14ac:dyDescent="0.3">
      <c r="A743" s="6" t="s">
        <v>161</v>
      </c>
      <c r="B743" s="7" t="s">
        <v>480</v>
      </c>
      <c r="C743" s="8" t="s">
        <v>402</v>
      </c>
      <c r="D743" s="6">
        <v>150</v>
      </c>
      <c r="E743" s="9">
        <v>5227141</v>
      </c>
      <c r="F743" s="9">
        <v>5227141</v>
      </c>
      <c r="G743" s="9">
        <v>0</v>
      </c>
      <c r="H743" s="9">
        <v>1755</v>
      </c>
      <c r="I743" s="9">
        <v>0</v>
      </c>
      <c r="J743" s="9">
        <v>1755</v>
      </c>
      <c r="K743" s="9">
        <v>-1755</v>
      </c>
    </row>
    <row r="744" spans="1:11" outlineLevel="2" x14ac:dyDescent="0.3">
      <c r="A744" s="6" t="s">
        <v>161</v>
      </c>
      <c r="B744" s="7" t="s">
        <v>83</v>
      </c>
      <c r="C744" s="8" t="s">
        <v>84</v>
      </c>
      <c r="D744" s="6">
        <v>218</v>
      </c>
      <c r="E744" s="9">
        <v>5581677</v>
      </c>
      <c r="F744" s="9">
        <v>5355504</v>
      </c>
      <c r="G744" s="9">
        <v>226173</v>
      </c>
      <c r="H744" s="9">
        <v>0</v>
      </c>
      <c r="I744" s="9">
        <v>0</v>
      </c>
      <c r="J744" s="9">
        <v>0</v>
      </c>
      <c r="K744" s="9">
        <v>226173</v>
      </c>
    </row>
    <row r="745" spans="1:11" outlineLevel="2" x14ac:dyDescent="0.3">
      <c r="A745" s="6" t="s">
        <v>161</v>
      </c>
      <c r="B745" s="7" t="s">
        <v>417</v>
      </c>
      <c r="C745" s="8" t="s">
        <v>418</v>
      </c>
      <c r="D745" s="6">
        <v>173</v>
      </c>
      <c r="E745" s="9">
        <v>1645083</v>
      </c>
      <c r="F745" s="9">
        <v>1645083</v>
      </c>
      <c r="G745" s="9">
        <v>0</v>
      </c>
      <c r="H745" s="9">
        <v>16194</v>
      </c>
      <c r="I745" s="9">
        <v>2044</v>
      </c>
      <c r="J745" s="9">
        <v>14150</v>
      </c>
      <c r="K745" s="9">
        <v>-14150</v>
      </c>
    </row>
    <row r="746" spans="1:11" outlineLevel="2" x14ac:dyDescent="0.3">
      <c r="A746" s="6" t="s">
        <v>161</v>
      </c>
      <c r="B746" s="7" t="s">
        <v>334</v>
      </c>
      <c r="C746" s="8" t="s">
        <v>335</v>
      </c>
      <c r="D746" s="6">
        <v>335</v>
      </c>
      <c r="E746" s="9">
        <v>34552</v>
      </c>
      <c r="F746" s="9">
        <v>32163</v>
      </c>
      <c r="G746" s="9">
        <v>2389</v>
      </c>
      <c r="H746" s="9">
        <v>0</v>
      </c>
      <c r="I746" s="9">
        <v>0</v>
      </c>
      <c r="J746" s="9">
        <v>0</v>
      </c>
      <c r="K746" s="9">
        <v>2389</v>
      </c>
    </row>
    <row r="747" spans="1:11" outlineLevel="2" x14ac:dyDescent="0.3">
      <c r="A747" s="6" t="s">
        <v>161</v>
      </c>
      <c r="B747" s="7" t="s">
        <v>489</v>
      </c>
      <c r="C747" s="8" t="s">
        <v>490</v>
      </c>
      <c r="D747" s="6">
        <v>151</v>
      </c>
      <c r="E747" s="9">
        <v>284214</v>
      </c>
      <c r="F747" s="9">
        <v>284214</v>
      </c>
      <c r="G747" s="9">
        <v>0</v>
      </c>
      <c r="H747" s="9">
        <v>21795</v>
      </c>
      <c r="I747" s="9">
        <v>0</v>
      </c>
      <c r="J747" s="9">
        <v>21795</v>
      </c>
      <c r="K747" s="9">
        <v>-21795</v>
      </c>
    </row>
    <row r="748" spans="1:11" outlineLevel="2" x14ac:dyDescent="0.3">
      <c r="A748" s="6" t="s">
        <v>161</v>
      </c>
      <c r="B748" s="7" t="s">
        <v>498</v>
      </c>
      <c r="C748" s="8" t="s">
        <v>499</v>
      </c>
      <c r="D748" s="6">
        <v>165</v>
      </c>
      <c r="E748" s="9">
        <v>2729603</v>
      </c>
      <c r="F748" s="9">
        <v>2729603</v>
      </c>
      <c r="G748" s="9">
        <v>0</v>
      </c>
      <c r="H748" s="9">
        <v>3259</v>
      </c>
      <c r="I748" s="9">
        <v>0</v>
      </c>
      <c r="J748" s="9">
        <v>3259</v>
      </c>
      <c r="K748" s="9">
        <v>-3259</v>
      </c>
    </row>
    <row r="749" spans="1:11" ht="31.5" customHeight="1" outlineLevel="2" x14ac:dyDescent="0.3">
      <c r="A749" s="6" t="s">
        <v>161</v>
      </c>
      <c r="B749" s="152" t="s">
        <v>491</v>
      </c>
      <c r="C749" s="8" t="s">
        <v>314</v>
      </c>
      <c r="D749" s="6">
        <v>271</v>
      </c>
      <c r="E749" s="9">
        <v>3862106</v>
      </c>
      <c r="F749" s="9">
        <v>3774564</v>
      </c>
      <c r="G749" s="9">
        <v>87542</v>
      </c>
      <c r="H749" s="9">
        <v>0</v>
      </c>
      <c r="I749" s="9">
        <v>0</v>
      </c>
      <c r="J749" s="9">
        <v>0</v>
      </c>
      <c r="K749" s="9">
        <v>87542</v>
      </c>
    </row>
    <row r="750" spans="1:11" ht="30.6" outlineLevel="2" x14ac:dyDescent="0.3">
      <c r="A750" s="6" t="s">
        <v>161</v>
      </c>
      <c r="B750" s="152" t="s">
        <v>459</v>
      </c>
      <c r="C750" s="8" t="s">
        <v>460</v>
      </c>
      <c r="D750" s="6">
        <v>329</v>
      </c>
      <c r="E750" s="9">
        <v>797628</v>
      </c>
      <c r="F750" s="9">
        <v>728354</v>
      </c>
      <c r="G750" s="9">
        <v>69274</v>
      </c>
      <c r="H750" s="9">
        <v>0</v>
      </c>
      <c r="I750" s="9">
        <v>0</v>
      </c>
      <c r="J750" s="9">
        <v>0</v>
      </c>
      <c r="K750" s="9">
        <v>69274</v>
      </c>
    </row>
    <row r="751" spans="1:11" outlineLevel="2" x14ac:dyDescent="0.3">
      <c r="A751" s="6" t="s">
        <v>161</v>
      </c>
      <c r="B751" s="7" t="s">
        <v>500</v>
      </c>
      <c r="C751" s="8" t="s">
        <v>424</v>
      </c>
      <c r="D751" s="6">
        <v>139</v>
      </c>
      <c r="E751" s="9">
        <v>357362</v>
      </c>
      <c r="F751" s="9">
        <v>357362</v>
      </c>
      <c r="G751" s="9">
        <v>0</v>
      </c>
      <c r="H751" s="9">
        <v>160350</v>
      </c>
      <c r="I751" s="9">
        <v>1165</v>
      </c>
      <c r="J751" s="9">
        <v>159185</v>
      </c>
      <c r="K751" s="9">
        <v>-159185</v>
      </c>
    </row>
    <row r="752" spans="1:11" outlineLevel="2" x14ac:dyDescent="0.3">
      <c r="A752" s="6" t="s">
        <v>161</v>
      </c>
      <c r="B752" s="7" t="s">
        <v>431</v>
      </c>
      <c r="C752" s="8" t="s">
        <v>337</v>
      </c>
      <c r="D752" s="6">
        <v>244</v>
      </c>
      <c r="E752" s="9">
        <v>2403492</v>
      </c>
      <c r="F752" s="9">
        <v>2403492</v>
      </c>
      <c r="G752" s="9">
        <v>0</v>
      </c>
      <c r="H752" s="9">
        <v>141792</v>
      </c>
      <c r="I752" s="9">
        <v>135246</v>
      </c>
      <c r="J752" s="9">
        <v>6546</v>
      </c>
      <c r="K752" s="9">
        <v>-6546</v>
      </c>
    </row>
    <row r="753" spans="1:11" outlineLevel="2" x14ac:dyDescent="0.3">
      <c r="A753" s="6" t="s">
        <v>161</v>
      </c>
      <c r="B753" s="7" t="s">
        <v>440</v>
      </c>
      <c r="C753" s="8" t="s">
        <v>324</v>
      </c>
      <c r="D753" s="6">
        <v>280</v>
      </c>
      <c r="E753" s="9">
        <v>6645</v>
      </c>
      <c r="F753" s="9">
        <v>5582</v>
      </c>
      <c r="G753" s="9">
        <v>1063</v>
      </c>
      <c r="H753" s="9">
        <v>0</v>
      </c>
      <c r="I753" s="9">
        <v>0</v>
      </c>
      <c r="J753" s="9">
        <v>0</v>
      </c>
      <c r="K753" s="9">
        <v>1063</v>
      </c>
    </row>
    <row r="754" spans="1:11" outlineLevel="2" x14ac:dyDescent="0.3">
      <c r="A754" s="6" t="s">
        <v>161</v>
      </c>
      <c r="B754" s="7" t="s">
        <v>461</v>
      </c>
      <c r="C754" s="8" t="s">
        <v>314</v>
      </c>
      <c r="D754" s="6">
        <v>176</v>
      </c>
      <c r="E754" s="9">
        <v>2348778</v>
      </c>
      <c r="F754" s="9">
        <v>2348778</v>
      </c>
      <c r="G754" s="9">
        <v>0</v>
      </c>
      <c r="H754" s="9">
        <v>14847</v>
      </c>
      <c r="I754" s="9">
        <v>6905</v>
      </c>
      <c r="J754" s="9">
        <v>7942</v>
      </c>
      <c r="K754" s="9">
        <v>-7942</v>
      </c>
    </row>
    <row r="755" spans="1:11" outlineLevel="2" x14ac:dyDescent="0.3">
      <c r="A755" s="6" t="s">
        <v>161</v>
      </c>
      <c r="B755" s="7" t="s">
        <v>468</v>
      </c>
      <c r="C755" s="8" t="s">
        <v>469</v>
      </c>
      <c r="D755" s="6">
        <v>57</v>
      </c>
      <c r="E755" s="9">
        <v>1056561</v>
      </c>
      <c r="F755" s="9">
        <v>1000245</v>
      </c>
      <c r="G755" s="9">
        <v>56316</v>
      </c>
      <c r="H755" s="9">
        <v>0</v>
      </c>
      <c r="I755" s="9">
        <v>0</v>
      </c>
      <c r="J755" s="9">
        <v>0</v>
      </c>
      <c r="K755" s="9">
        <v>56316</v>
      </c>
    </row>
    <row r="756" spans="1:11" outlineLevel="2" x14ac:dyDescent="0.3">
      <c r="A756" s="6" t="s">
        <v>161</v>
      </c>
      <c r="B756" s="7" t="s">
        <v>391</v>
      </c>
      <c r="C756" s="8" t="s">
        <v>392</v>
      </c>
      <c r="D756" s="6">
        <v>171</v>
      </c>
      <c r="E756" s="9">
        <v>3389554</v>
      </c>
      <c r="F756" s="9">
        <v>3389554</v>
      </c>
      <c r="G756" s="9">
        <v>0</v>
      </c>
      <c r="H756" s="9">
        <v>93191</v>
      </c>
      <c r="I756" s="9">
        <v>1158</v>
      </c>
      <c r="J756" s="9">
        <v>92033</v>
      </c>
      <c r="K756" s="9">
        <v>-92033</v>
      </c>
    </row>
    <row r="757" spans="1:11" outlineLevel="2" x14ac:dyDescent="0.3">
      <c r="A757" s="6" t="s">
        <v>161</v>
      </c>
      <c r="B757" s="7" t="s">
        <v>501</v>
      </c>
      <c r="C757" s="8" t="s">
        <v>337</v>
      </c>
      <c r="D757" s="6">
        <v>211</v>
      </c>
      <c r="E757" s="9">
        <v>2257308</v>
      </c>
      <c r="F757" s="9">
        <v>2257308</v>
      </c>
      <c r="G757" s="9">
        <v>0</v>
      </c>
      <c r="H757" s="9">
        <v>23731</v>
      </c>
      <c r="I757" s="9">
        <v>2908</v>
      </c>
      <c r="J757" s="9">
        <v>20823</v>
      </c>
      <c r="K757" s="9">
        <v>-20823</v>
      </c>
    </row>
    <row r="758" spans="1:11" outlineLevel="1" x14ac:dyDescent="0.3">
      <c r="A758" s="6" t="s">
        <v>161</v>
      </c>
      <c r="B758" s="7" t="s">
        <v>470</v>
      </c>
      <c r="C758" s="8" t="s">
        <v>471</v>
      </c>
      <c r="D758" s="6">
        <v>58</v>
      </c>
      <c r="E758" s="9">
        <v>2736820</v>
      </c>
      <c r="F758" s="9">
        <v>2736820</v>
      </c>
      <c r="G758" s="9">
        <v>0</v>
      </c>
      <c r="H758" s="9">
        <v>6670</v>
      </c>
      <c r="I758" s="9">
        <v>5607</v>
      </c>
      <c r="J758" s="9">
        <v>1063</v>
      </c>
      <c r="K758" s="9">
        <v>-1063</v>
      </c>
    </row>
    <row r="759" spans="1:11" outlineLevel="2" x14ac:dyDescent="0.3">
      <c r="A759" s="6" t="s">
        <v>161</v>
      </c>
      <c r="B759" s="7" t="s">
        <v>443</v>
      </c>
      <c r="C759" s="8" t="s">
        <v>444</v>
      </c>
      <c r="D759" s="6">
        <v>308</v>
      </c>
      <c r="E759" s="9">
        <v>75037</v>
      </c>
      <c r="F759" s="9">
        <v>67868</v>
      </c>
      <c r="G759" s="9">
        <v>7169</v>
      </c>
      <c r="H759" s="9">
        <v>0</v>
      </c>
      <c r="I759" s="9">
        <v>0</v>
      </c>
      <c r="J759" s="9">
        <v>0</v>
      </c>
      <c r="K759" s="9">
        <v>7169</v>
      </c>
    </row>
    <row r="760" spans="1:11" outlineLevel="2" x14ac:dyDescent="0.3">
      <c r="A760" s="6" t="s">
        <v>161</v>
      </c>
      <c r="B760" s="7" t="s">
        <v>338</v>
      </c>
      <c r="C760" s="8" t="s">
        <v>324</v>
      </c>
      <c r="D760" s="6">
        <v>260</v>
      </c>
      <c r="E760" s="9">
        <v>16948232</v>
      </c>
      <c r="F760" s="9">
        <v>16421195</v>
      </c>
      <c r="G760" s="9">
        <v>527037</v>
      </c>
      <c r="H760" s="9">
        <v>857594</v>
      </c>
      <c r="I760" s="9">
        <v>857594</v>
      </c>
      <c r="J760" s="9">
        <v>0</v>
      </c>
      <c r="K760" s="9">
        <v>527037</v>
      </c>
    </row>
    <row r="761" spans="1:11" outlineLevel="2" x14ac:dyDescent="0.3">
      <c r="A761" s="10" t="s">
        <v>162</v>
      </c>
      <c r="B761" s="10"/>
      <c r="C761" s="10"/>
      <c r="D761" s="10"/>
      <c r="E761" s="11">
        <f t="shared" ref="E761:K761" si="19">SUBTOTAL(9,E721:E760)</f>
        <v>370755137</v>
      </c>
      <c r="F761" s="11">
        <f t="shared" si="19"/>
        <v>346625327</v>
      </c>
      <c r="G761" s="11">
        <f t="shared" si="19"/>
        <v>24129810</v>
      </c>
      <c r="H761" s="11">
        <f t="shared" si="19"/>
        <v>6102299</v>
      </c>
      <c r="I761" s="11">
        <f t="shared" si="19"/>
        <v>3709101</v>
      </c>
      <c r="J761" s="11">
        <f t="shared" si="19"/>
        <v>2393198</v>
      </c>
      <c r="K761" s="11">
        <f t="shared" si="19"/>
        <v>21736612</v>
      </c>
    </row>
    <row r="762" spans="1:11" outlineLevel="2" x14ac:dyDescent="0.3">
      <c r="A762" s="6" t="s">
        <v>163</v>
      </c>
      <c r="B762" s="7" t="s">
        <v>456</v>
      </c>
      <c r="C762" s="8" t="s">
        <v>453</v>
      </c>
      <c r="D762" s="6">
        <v>348</v>
      </c>
      <c r="E762" s="9">
        <v>43152140</v>
      </c>
      <c r="F762" s="9">
        <v>38771342</v>
      </c>
      <c r="G762" s="9">
        <v>4380798</v>
      </c>
      <c r="H762" s="9">
        <v>0</v>
      </c>
      <c r="I762" s="9">
        <v>0</v>
      </c>
      <c r="J762" s="9">
        <v>0</v>
      </c>
      <c r="K762" s="9">
        <v>4380798</v>
      </c>
    </row>
    <row r="763" spans="1:11" outlineLevel="2" x14ac:dyDescent="0.3">
      <c r="A763" s="6" t="s">
        <v>163</v>
      </c>
      <c r="B763" s="7" t="s">
        <v>428</v>
      </c>
      <c r="C763" s="8" t="s">
        <v>318</v>
      </c>
      <c r="D763" s="6">
        <v>11</v>
      </c>
      <c r="E763" s="9">
        <v>28107019</v>
      </c>
      <c r="F763" s="9">
        <v>28107019</v>
      </c>
      <c r="G763" s="9">
        <v>0</v>
      </c>
      <c r="H763" s="9">
        <v>517475</v>
      </c>
      <c r="I763" s="9">
        <v>433247</v>
      </c>
      <c r="J763" s="9">
        <v>84228</v>
      </c>
      <c r="K763" s="9">
        <v>-84228</v>
      </c>
    </row>
    <row r="764" spans="1:11" ht="30.6" outlineLevel="2" x14ac:dyDescent="0.3">
      <c r="A764" s="6" t="s">
        <v>163</v>
      </c>
      <c r="B764" s="152" t="s">
        <v>477</v>
      </c>
      <c r="C764" s="8" t="s">
        <v>478</v>
      </c>
      <c r="D764" s="6">
        <v>291</v>
      </c>
      <c r="E764" s="9">
        <v>176468</v>
      </c>
      <c r="F764" s="9">
        <v>170016</v>
      </c>
      <c r="G764" s="9">
        <v>6452</v>
      </c>
      <c r="H764" s="9">
        <v>0</v>
      </c>
      <c r="I764" s="9">
        <v>0</v>
      </c>
      <c r="J764" s="9">
        <v>0</v>
      </c>
      <c r="K764" s="9">
        <v>6452</v>
      </c>
    </row>
    <row r="765" spans="1:11" outlineLevel="2" x14ac:dyDescent="0.3">
      <c r="A765" s="6" t="s">
        <v>163</v>
      </c>
      <c r="B765" s="7" t="s">
        <v>502</v>
      </c>
      <c r="C765" s="8" t="s">
        <v>324</v>
      </c>
      <c r="D765" s="6">
        <v>295</v>
      </c>
      <c r="E765" s="9">
        <v>169671206</v>
      </c>
      <c r="F765" s="9">
        <v>160619456</v>
      </c>
      <c r="G765" s="9">
        <v>9051750</v>
      </c>
      <c r="H765" s="9">
        <v>0</v>
      </c>
      <c r="I765" s="9">
        <v>0</v>
      </c>
      <c r="J765" s="9">
        <v>0</v>
      </c>
      <c r="K765" s="9">
        <v>9051750</v>
      </c>
    </row>
    <row r="766" spans="1:11" outlineLevel="2" x14ac:dyDescent="0.3">
      <c r="A766" s="6" t="s">
        <v>163</v>
      </c>
      <c r="B766" s="7" t="s">
        <v>325</v>
      </c>
      <c r="C766" s="8" t="s">
        <v>326</v>
      </c>
      <c r="D766" s="6">
        <v>166</v>
      </c>
      <c r="E766" s="9">
        <v>8305244</v>
      </c>
      <c r="F766" s="9">
        <v>8305244</v>
      </c>
      <c r="G766" s="9">
        <v>0</v>
      </c>
      <c r="H766" s="9">
        <v>43849</v>
      </c>
      <c r="I766" s="9">
        <v>12058</v>
      </c>
      <c r="J766" s="9">
        <v>31791</v>
      </c>
      <c r="K766" s="9">
        <v>-31791</v>
      </c>
    </row>
    <row r="767" spans="1:11" outlineLevel="2" x14ac:dyDescent="0.3">
      <c r="A767" s="6" t="s">
        <v>163</v>
      </c>
      <c r="B767" s="7" t="s">
        <v>436</v>
      </c>
      <c r="C767" s="8" t="s">
        <v>437</v>
      </c>
      <c r="D767" s="6">
        <v>268</v>
      </c>
      <c r="E767" s="9">
        <v>3060717</v>
      </c>
      <c r="F767" s="9">
        <v>3007132</v>
      </c>
      <c r="G767" s="9">
        <v>53585</v>
      </c>
      <c r="H767" s="9">
        <v>0</v>
      </c>
      <c r="I767" s="9">
        <v>0</v>
      </c>
      <c r="J767" s="9">
        <v>0</v>
      </c>
      <c r="K767" s="9">
        <v>53585</v>
      </c>
    </row>
    <row r="768" spans="1:11" outlineLevel="2" x14ac:dyDescent="0.3">
      <c r="A768" s="6" t="s">
        <v>163</v>
      </c>
      <c r="B768" s="7" t="s">
        <v>331</v>
      </c>
      <c r="C768" s="8" t="s">
        <v>324</v>
      </c>
      <c r="D768" s="6">
        <v>48</v>
      </c>
      <c r="E768" s="9">
        <v>8765818</v>
      </c>
      <c r="F768" s="9">
        <v>8765818</v>
      </c>
      <c r="G768" s="9">
        <v>0</v>
      </c>
      <c r="H768" s="9">
        <v>1253345</v>
      </c>
      <c r="I768" s="9">
        <v>405483</v>
      </c>
      <c r="J768" s="9">
        <v>847862</v>
      </c>
      <c r="K768" s="9">
        <v>-847862</v>
      </c>
    </row>
    <row r="769" spans="1:11" outlineLevel="2" x14ac:dyDescent="0.3">
      <c r="A769" s="6" t="s">
        <v>163</v>
      </c>
      <c r="B769" s="7" t="s">
        <v>83</v>
      </c>
      <c r="C769" s="8" t="s">
        <v>84</v>
      </c>
      <c r="D769" s="6">
        <v>218</v>
      </c>
      <c r="E769" s="9">
        <v>6179610</v>
      </c>
      <c r="F769" s="9">
        <v>6014690</v>
      </c>
      <c r="G769" s="9">
        <v>164920</v>
      </c>
      <c r="H769" s="9">
        <v>0</v>
      </c>
      <c r="I769" s="9">
        <v>0</v>
      </c>
      <c r="J769" s="9">
        <v>0</v>
      </c>
      <c r="K769" s="9">
        <v>164920</v>
      </c>
    </row>
    <row r="770" spans="1:11" ht="31.5" customHeight="1" outlineLevel="2" x14ac:dyDescent="0.3">
      <c r="A770" s="6" t="s">
        <v>163</v>
      </c>
      <c r="B770" s="152" t="s">
        <v>491</v>
      </c>
      <c r="C770" s="8" t="s">
        <v>314</v>
      </c>
      <c r="D770" s="6">
        <v>271</v>
      </c>
      <c r="E770" s="9">
        <v>3544682</v>
      </c>
      <c r="F770" s="9">
        <v>3484857</v>
      </c>
      <c r="G770" s="9">
        <v>59825</v>
      </c>
      <c r="H770" s="9">
        <v>0</v>
      </c>
      <c r="I770" s="9">
        <v>0</v>
      </c>
      <c r="J770" s="9">
        <v>0</v>
      </c>
      <c r="K770" s="9">
        <v>59825</v>
      </c>
    </row>
    <row r="771" spans="1:11" ht="30.6" outlineLevel="2" x14ac:dyDescent="0.3">
      <c r="A771" s="6" t="s">
        <v>163</v>
      </c>
      <c r="B771" s="152" t="s">
        <v>459</v>
      </c>
      <c r="C771" s="8" t="s">
        <v>460</v>
      </c>
      <c r="D771" s="6">
        <v>329</v>
      </c>
      <c r="E771" s="9">
        <v>862300</v>
      </c>
      <c r="F771" s="9">
        <v>782015</v>
      </c>
      <c r="G771" s="9">
        <v>80285</v>
      </c>
      <c r="H771" s="9">
        <v>0</v>
      </c>
      <c r="I771" s="9">
        <v>0</v>
      </c>
      <c r="J771" s="9">
        <v>0</v>
      </c>
      <c r="K771" s="9">
        <v>80285</v>
      </c>
    </row>
    <row r="772" spans="1:11" outlineLevel="2" x14ac:dyDescent="0.3">
      <c r="A772" s="6" t="s">
        <v>163</v>
      </c>
      <c r="B772" s="7" t="s">
        <v>500</v>
      </c>
      <c r="C772" s="8" t="s">
        <v>424</v>
      </c>
      <c r="D772" s="6">
        <v>139</v>
      </c>
      <c r="E772" s="9">
        <v>3233418</v>
      </c>
      <c r="F772" s="9">
        <v>3233418</v>
      </c>
      <c r="G772" s="9">
        <v>0</v>
      </c>
      <c r="H772" s="9">
        <v>966463</v>
      </c>
      <c r="I772" s="9">
        <v>0</v>
      </c>
      <c r="J772" s="9">
        <v>966463</v>
      </c>
      <c r="K772" s="9">
        <v>-966463</v>
      </c>
    </row>
    <row r="773" spans="1:11" outlineLevel="1" x14ac:dyDescent="0.3">
      <c r="A773" s="6" t="s">
        <v>163</v>
      </c>
      <c r="B773" s="7" t="s">
        <v>440</v>
      </c>
      <c r="C773" s="8" t="s">
        <v>324</v>
      </c>
      <c r="D773" s="6">
        <v>280</v>
      </c>
      <c r="E773" s="9">
        <v>6634</v>
      </c>
      <c r="F773" s="9">
        <v>5624</v>
      </c>
      <c r="G773" s="9">
        <v>1010</v>
      </c>
      <c r="H773" s="9">
        <v>0</v>
      </c>
      <c r="I773" s="9">
        <v>0</v>
      </c>
      <c r="J773" s="9">
        <v>0</v>
      </c>
      <c r="K773" s="9">
        <v>1010</v>
      </c>
    </row>
    <row r="774" spans="1:11" outlineLevel="2" x14ac:dyDescent="0.3">
      <c r="A774" s="6" t="s">
        <v>163</v>
      </c>
      <c r="B774" s="7" t="s">
        <v>468</v>
      </c>
      <c r="C774" s="8" t="s">
        <v>469</v>
      </c>
      <c r="D774" s="6">
        <v>57</v>
      </c>
      <c r="E774" s="9">
        <v>1112874</v>
      </c>
      <c r="F774" s="9">
        <v>1107374</v>
      </c>
      <c r="G774" s="9">
        <v>5500</v>
      </c>
      <c r="H774" s="9">
        <v>0</v>
      </c>
      <c r="I774" s="9">
        <v>0</v>
      </c>
      <c r="J774" s="9">
        <v>0</v>
      </c>
      <c r="K774" s="9">
        <v>5500</v>
      </c>
    </row>
    <row r="775" spans="1:11" outlineLevel="2" x14ac:dyDescent="0.3">
      <c r="A775" s="6" t="s">
        <v>163</v>
      </c>
      <c r="B775" s="7" t="s">
        <v>503</v>
      </c>
      <c r="C775" s="8" t="s">
        <v>476</v>
      </c>
      <c r="D775" s="6">
        <v>208</v>
      </c>
      <c r="E775" s="9">
        <v>17151246</v>
      </c>
      <c r="F775" s="9">
        <v>16798479</v>
      </c>
      <c r="G775" s="9">
        <v>352767</v>
      </c>
      <c r="H775" s="9">
        <v>25091</v>
      </c>
      <c r="I775" s="9">
        <v>25091</v>
      </c>
      <c r="J775" s="9">
        <v>0</v>
      </c>
      <c r="K775" s="9">
        <v>352767</v>
      </c>
    </row>
    <row r="776" spans="1:11" outlineLevel="2" x14ac:dyDescent="0.3">
      <c r="A776" s="6" t="s">
        <v>163</v>
      </c>
      <c r="B776" s="7" t="s">
        <v>443</v>
      </c>
      <c r="C776" s="8" t="s">
        <v>444</v>
      </c>
      <c r="D776" s="6">
        <v>308</v>
      </c>
      <c r="E776" s="9">
        <v>53294</v>
      </c>
      <c r="F776" s="9">
        <v>46597</v>
      </c>
      <c r="G776" s="9">
        <v>6697</v>
      </c>
      <c r="H776" s="9">
        <v>0</v>
      </c>
      <c r="I776" s="9">
        <v>0</v>
      </c>
      <c r="J776" s="9">
        <v>0</v>
      </c>
      <c r="K776" s="9">
        <v>6697</v>
      </c>
    </row>
    <row r="777" spans="1:11" outlineLevel="2" x14ac:dyDescent="0.3">
      <c r="A777" s="6" t="s">
        <v>163</v>
      </c>
      <c r="B777" s="7" t="s">
        <v>338</v>
      </c>
      <c r="C777" s="8" t="s">
        <v>324</v>
      </c>
      <c r="D777" s="6">
        <v>260</v>
      </c>
      <c r="E777" s="9">
        <v>14398943</v>
      </c>
      <c r="F777" s="9">
        <v>14149465</v>
      </c>
      <c r="G777" s="9">
        <v>249478</v>
      </c>
      <c r="H777" s="9">
        <v>744918</v>
      </c>
      <c r="I777" s="9">
        <v>744918</v>
      </c>
      <c r="J777" s="9">
        <v>0</v>
      </c>
      <c r="K777" s="9">
        <v>249478</v>
      </c>
    </row>
    <row r="778" spans="1:11" outlineLevel="2" x14ac:dyDescent="0.3">
      <c r="A778" s="10" t="s">
        <v>164</v>
      </c>
      <c r="B778" s="10"/>
      <c r="C778" s="10"/>
      <c r="D778" s="10"/>
      <c r="E778" s="11">
        <f t="shared" ref="E778:K778" si="20">SUBTOTAL(9,E762:E777)</f>
        <v>307781613</v>
      </c>
      <c r="F778" s="11">
        <f t="shared" si="20"/>
        <v>293368546</v>
      </c>
      <c r="G778" s="11">
        <f t="shared" si="20"/>
        <v>14413067</v>
      </c>
      <c r="H778" s="11">
        <f t="shared" si="20"/>
        <v>3551141</v>
      </c>
      <c r="I778" s="11">
        <f t="shared" si="20"/>
        <v>1620797</v>
      </c>
      <c r="J778" s="11">
        <f t="shared" si="20"/>
        <v>1930344</v>
      </c>
      <c r="K778" s="11">
        <f t="shared" si="20"/>
        <v>12482723</v>
      </c>
    </row>
    <row r="779" spans="1:11" outlineLevel="2" x14ac:dyDescent="0.3">
      <c r="A779" s="6" t="s">
        <v>165</v>
      </c>
      <c r="B779" s="7" t="s">
        <v>456</v>
      </c>
      <c r="C779" s="8" t="s">
        <v>453</v>
      </c>
      <c r="D779" s="6">
        <v>348</v>
      </c>
      <c r="E779" s="9">
        <v>41363154</v>
      </c>
      <c r="F779" s="9">
        <v>37738313</v>
      </c>
      <c r="G779" s="9">
        <v>3624841</v>
      </c>
      <c r="H779" s="9">
        <v>0</v>
      </c>
      <c r="I779" s="9">
        <v>0</v>
      </c>
      <c r="J779" s="9">
        <v>0</v>
      </c>
      <c r="K779" s="9">
        <v>3624841</v>
      </c>
    </row>
    <row r="780" spans="1:11" outlineLevel="2" x14ac:dyDescent="0.3">
      <c r="A780" s="6" t="s">
        <v>165</v>
      </c>
      <c r="B780" s="7" t="s">
        <v>428</v>
      </c>
      <c r="C780" s="8" t="s">
        <v>318</v>
      </c>
      <c r="D780" s="6">
        <v>11</v>
      </c>
      <c r="E780" s="9">
        <v>30770605</v>
      </c>
      <c r="F780" s="9">
        <v>30770605</v>
      </c>
      <c r="G780" s="9">
        <v>0</v>
      </c>
      <c r="H780" s="9">
        <v>867444</v>
      </c>
      <c r="I780" s="9">
        <v>826768</v>
      </c>
      <c r="J780" s="9">
        <v>40676</v>
      </c>
      <c r="K780" s="9">
        <v>-40676</v>
      </c>
    </row>
    <row r="781" spans="1:11" outlineLevel="2" x14ac:dyDescent="0.3">
      <c r="A781" s="6" t="s">
        <v>165</v>
      </c>
      <c r="B781" s="7" t="s">
        <v>502</v>
      </c>
      <c r="C781" s="8" t="s">
        <v>324</v>
      </c>
      <c r="D781" s="6">
        <v>295</v>
      </c>
      <c r="E781" s="9">
        <v>176566893</v>
      </c>
      <c r="F781" s="9">
        <v>172277694</v>
      </c>
      <c r="G781" s="9">
        <v>4289199</v>
      </c>
      <c r="H781" s="9">
        <v>0</v>
      </c>
      <c r="I781" s="9">
        <v>0</v>
      </c>
      <c r="J781" s="9">
        <v>0</v>
      </c>
      <c r="K781" s="9">
        <v>4289199</v>
      </c>
    </row>
    <row r="782" spans="1:11" outlineLevel="2" x14ac:dyDescent="0.3">
      <c r="A782" s="6" t="s">
        <v>165</v>
      </c>
      <c r="B782" s="7" t="s">
        <v>325</v>
      </c>
      <c r="C782" s="8" t="s">
        <v>326</v>
      </c>
      <c r="D782" s="6">
        <v>166</v>
      </c>
      <c r="E782" s="9">
        <v>7157889</v>
      </c>
      <c r="F782" s="9">
        <v>7157889</v>
      </c>
      <c r="G782" s="9">
        <v>0</v>
      </c>
      <c r="H782" s="9">
        <v>210086</v>
      </c>
      <c r="I782" s="9">
        <v>139673</v>
      </c>
      <c r="J782" s="9">
        <v>70413</v>
      </c>
      <c r="K782" s="9">
        <v>-70413</v>
      </c>
    </row>
    <row r="783" spans="1:11" outlineLevel="2" x14ac:dyDescent="0.3">
      <c r="A783" s="6" t="s">
        <v>165</v>
      </c>
      <c r="B783" s="7" t="s">
        <v>436</v>
      </c>
      <c r="C783" s="8" t="s">
        <v>437</v>
      </c>
      <c r="D783" s="6">
        <v>268</v>
      </c>
      <c r="E783" s="9">
        <v>2984780</v>
      </c>
      <c r="F783" s="9">
        <v>2976037</v>
      </c>
      <c r="G783" s="9">
        <v>8743</v>
      </c>
      <c r="H783" s="9">
        <v>0</v>
      </c>
      <c r="I783" s="9">
        <v>0</v>
      </c>
      <c r="J783" s="9">
        <v>0</v>
      </c>
      <c r="K783" s="9">
        <v>8743</v>
      </c>
    </row>
    <row r="784" spans="1:11" outlineLevel="2" x14ac:dyDescent="0.3">
      <c r="A784" s="6" t="s">
        <v>165</v>
      </c>
      <c r="B784" s="7" t="s">
        <v>331</v>
      </c>
      <c r="C784" s="8" t="s">
        <v>324</v>
      </c>
      <c r="D784" s="6">
        <v>48</v>
      </c>
      <c r="E784" s="9">
        <v>7488914</v>
      </c>
      <c r="F784" s="9">
        <v>7488914</v>
      </c>
      <c r="G784" s="9">
        <v>0</v>
      </c>
      <c r="H784" s="9">
        <v>895210</v>
      </c>
      <c r="I784" s="9">
        <v>357099</v>
      </c>
      <c r="J784" s="9">
        <v>538111</v>
      </c>
      <c r="K784" s="9">
        <v>-538111</v>
      </c>
    </row>
    <row r="785" spans="1:11" outlineLevel="2" x14ac:dyDescent="0.3">
      <c r="A785" s="6" t="s">
        <v>165</v>
      </c>
      <c r="B785" s="7" t="s">
        <v>83</v>
      </c>
      <c r="C785" s="8" t="s">
        <v>84</v>
      </c>
      <c r="D785" s="6">
        <v>218</v>
      </c>
      <c r="E785" s="9">
        <v>7119369</v>
      </c>
      <c r="F785" s="9">
        <v>7041267</v>
      </c>
      <c r="G785" s="9">
        <v>78102</v>
      </c>
      <c r="H785" s="9">
        <v>0</v>
      </c>
      <c r="I785" s="9">
        <v>0</v>
      </c>
      <c r="J785" s="9">
        <v>0</v>
      </c>
      <c r="K785" s="9">
        <v>78102</v>
      </c>
    </row>
    <row r="786" spans="1:11" ht="31.5" customHeight="1" outlineLevel="2" x14ac:dyDescent="0.3">
      <c r="A786" s="6" t="s">
        <v>165</v>
      </c>
      <c r="B786" s="152" t="s">
        <v>491</v>
      </c>
      <c r="C786" s="8" t="s">
        <v>314</v>
      </c>
      <c r="D786" s="6">
        <v>271</v>
      </c>
      <c r="E786" s="9">
        <v>2711305</v>
      </c>
      <c r="F786" s="9">
        <v>2687237</v>
      </c>
      <c r="G786" s="9">
        <v>24068</v>
      </c>
      <c r="H786" s="9">
        <v>0</v>
      </c>
      <c r="I786" s="9">
        <v>0</v>
      </c>
      <c r="J786" s="9">
        <v>0</v>
      </c>
      <c r="K786" s="9">
        <v>24068</v>
      </c>
    </row>
    <row r="787" spans="1:11" ht="30.6" outlineLevel="2" x14ac:dyDescent="0.3">
      <c r="A787" s="6" t="s">
        <v>165</v>
      </c>
      <c r="B787" s="152" t="s">
        <v>459</v>
      </c>
      <c r="C787" s="8" t="s">
        <v>460</v>
      </c>
      <c r="D787" s="6">
        <v>329</v>
      </c>
      <c r="E787" s="9">
        <v>722675</v>
      </c>
      <c r="F787" s="9">
        <v>710144</v>
      </c>
      <c r="G787" s="9">
        <v>12531</v>
      </c>
      <c r="H787" s="9">
        <v>0</v>
      </c>
      <c r="I787" s="9">
        <v>0</v>
      </c>
      <c r="J787" s="9">
        <v>0</v>
      </c>
      <c r="K787" s="9">
        <v>12531</v>
      </c>
    </row>
    <row r="788" spans="1:11" outlineLevel="2" x14ac:dyDescent="0.3">
      <c r="A788" s="6" t="s">
        <v>165</v>
      </c>
      <c r="B788" s="7" t="s">
        <v>500</v>
      </c>
      <c r="C788" s="8" t="s">
        <v>424</v>
      </c>
      <c r="D788" s="6">
        <v>139</v>
      </c>
      <c r="E788" s="9">
        <v>3491968</v>
      </c>
      <c r="F788" s="9">
        <v>3491968</v>
      </c>
      <c r="G788" s="9">
        <v>0</v>
      </c>
      <c r="H788" s="9">
        <v>2397890</v>
      </c>
      <c r="I788" s="9">
        <v>0</v>
      </c>
      <c r="J788" s="9">
        <v>2397890</v>
      </c>
      <c r="K788" s="9">
        <v>-2397890</v>
      </c>
    </row>
    <row r="789" spans="1:11" outlineLevel="2" x14ac:dyDescent="0.3">
      <c r="A789" s="6" t="s">
        <v>165</v>
      </c>
      <c r="B789" s="7" t="s">
        <v>431</v>
      </c>
      <c r="C789" s="8" t="s">
        <v>337</v>
      </c>
      <c r="D789" s="6">
        <v>244</v>
      </c>
      <c r="E789" s="9">
        <v>1943938</v>
      </c>
      <c r="F789" s="9">
        <v>1943938</v>
      </c>
      <c r="G789" s="9">
        <v>0</v>
      </c>
      <c r="H789" s="9">
        <v>25317281</v>
      </c>
      <c r="I789" s="9">
        <v>2721523</v>
      </c>
      <c r="J789" s="9">
        <v>22595758</v>
      </c>
      <c r="K789" s="9">
        <v>-22595758</v>
      </c>
    </row>
    <row r="790" spans="1:11" outlineLevel="2" x14ac:dyDescent="0.3">
      <c r="A790" s="6" t="s">
        <v>165</v>
      </c>
      <c r="B790" s="7" t="s">
        <v>468</v>
      </c>
      <c r="C790" s="8" t="s">
        <v>469</v>
      </c>
      <c r="D790" s="6">
        <v>57</v>
      </c>
      <c r="E790" s="9">
        <v>1434260</v>
      </c>
      <c r="F790" s="9">
        <v>1415123</v>
      </c>
      <c r="G790" s="9">
        <v>19137</v>
      </c>
      <c r="H790" s="9">
        <v>0</v>
      </c>
      <c r="I790" s="9">
        <v>0</v>
      </c>
      <c r="J790" s="9">
        <v>0</v>
      </c>
      <c r="K790" s="9">
        <v>19137</v>
      </c>
    </row>
    <row r="791" spans="1:11" outlineLevel="2" x14ac:dyDescent="0.3">
      <c r="A791" s="6" t="s">
        <v>165</v>
      </c>
      <c r="B791" s="7" t="s">
        <v>503</v>
      </c>
      <c r="C791" s="8" t="s">
        <v>476</v>
      </c>
      <c r="D791" s="6">
        <v>208</v>
      </c>
      <c r="E791" s="9">
        <v>23725715</v>
      </c>
      <c r="F791" s="9">
        <v>23579326</v>
      </c>
      <c r="G791" s="9">
        <v>146389</v>
      </c>
      <c r="H791" s="9">
        <v>183082</v>
      </c>
      <c r="I791" s="9">
        <v>183082</v>
      </c>
      <c r="J791" s="9">
        <v>0</v>
      </c>
      <c r="K791" s="9">
        <v>146389</v>
      </c>
    </row>
    <row r="792" spans="1:11" outlineLevel="2" x14ac:dyDescent="0.3">
      <c r="A792" s="6" t="s">
        <v>165</v>
      </c>
      <c r="B792" s="7" t="s">
        <v>338</v>
      </c>
      <c r="C792" s="8" t="s">
        <v>324</v>
      </c>
      <c r="D792" s="6">
        <v>260</v>
      </c>
      <c r="E792" s="9">
        <v>13819545</v>
      </c>
      <c r="F792" s="9">
        <v>13759745</v>
      </c>
      <c r="G792" s="9">
        <v>59800</v>
      </c>
      <c r="H792" s="9">
        <v>334584</v>
      </c>
      <c r="I792" s="9">
        <v>334584</v>
      </c>
      <c r="J792" s="9">
        <v>0</v>
      </c>
      <c r="K792" s="9">
        <v>59800</v>
      </c>
    </row>
    <row r="793" spans="1:11" outlineLevel="2" x14ac:dyDescent="0.3">
      <c r="A793" s="10" t="s">
        <v>166</v>
      </c>
      <c r="B793" s="10"/>
      <c r="C793" s="10"/>
      <c r="D793" s="10"/>
      <c r="E793" s="11">
        <f t="shared" ref="E793:K793" si="21">SUBTOTAL(9,E779:E792)</f>
        <v>321301010</v>
      </c>
      <c r="F793" s="11">
        <f t="shared" si="21"/>
        <v>313038200</v>
      </c>
      <c r="G793" s="11">
        <f t="shared" si="21"/>
        <v>8262810</v>
      </c>
      <c r="H793" s="11">
        <f t="shared" si="21"/>
        <v>30205577</v>
      </c>
      <c r="I793" s="11">
        <f t="shared" si="21"/>
        <v>4562729</v>
      </c>
      <c r="J793" s="11">
        <f t="shared" si="21"/>
        <v>25642848</v>
      </c>
      <c r="K793" s="11">
        <f t="shared" si="21"/>
        <v>-17380038</v>
      </c>
    </row>
    <row r="794" spans="1:11" outlineLevel="2" x14ac:dyDescent="0.3">
      <c r="A794" s="6" t="s">
        <v>167</v>
      </c>
      <c r="B794" s="7" t="s">
        <v>504</v>
      </c>
      <c r="C794" s="8" t="s">
        <v>308</v>
      </c>
      <c r="D794" s="6">
        <v>123</v>
      </c>
      <c r="E794" s="9">
        <v>3563107</v>
      </c>
      <c r="F794" s="9">
        <v>3563107</v>
      </c>
      <c r="G794" s="9">
        <v>0</v>
      </c>
      <c r="H794" s="9">
        <v>838033</v>
      </c>
      <c r="I794" s="9">
        <v>832320</v>
      </c>
      <c r="J794" s="9">
        <v>5713</v>
      </c>
      <c r="K794" s="9">
        <v>-5713</v>
      </c>
    </row>
    <row r="795" spans="1:11" outlineLevel="2" x14ac:dyDescent="0.3">
      <c r="A795" s="6" t="s">
        <v>167</v>
      </c>
      <c r="B795" s="7" t="s">
        <v>456</v>
      </c>
      <c r="C795" s="8" t="s">
        <v>453</v>
      </c>
      <c r="D795" s="6">
        <v>348</v>
      </c>
      <c r="E795" s="9">
        <v>39009871</v>
      </c>
      <c r="F795" s="9">
        <v>35783447</v>
      </c>
      <c r="G795" s="9">
        <v>3226424</v>
      </c>
      <c r="H795" s="9">
        <v>0</v>
      </c>
      <c r="I795" s="9">
        <v>0</v>
      </c>
      <c r="J795" s="9">
        <v>0</v>
      </c>
      <c r="K795" s="9">
        <v>3226424</v>
      </c>
    </row>
    <row r="796" spans="1:11" outlineLevel="2" x14ac:dyDescent="0.3">
      <c r="A796" s="6" t="s">
        <v>167</v>
      </c>
      <c r="B796" s="7" t="s">
        <v>505</v>
      </c>
      <c r="C796" s="8" t="s">
        <v>422</v>
      </c>
      <c r="D796" s="6">
        <v>140</v>
      </c>
      <c r="E796" s="9">
        <v>2457131</v>
      </c>
      <c r="F796" s="9">
        <v>2457131</v>
      </c>
      <c r="G796" s="9">
        <v>0</v>
      </c>
      <c r="H796" s="9">
        <v>237816</v>
      </c>
      <c r="I796" s="9">
        <v>226307</v>
      </c>
      <c r="J796" s="9">
        <v>11509</v>
      </c>
      <c r="K796" s="9">
        <v>-11509</v>
      </c>
    </row>
    <row r="797" spans="1:11" outlineLevel="2" x14ac:dyDescent="0.3">
      <c r="A797" s="6" t="s">
        <v>167</v>
      </c>
      <c r="B797" s="7" t="s">
        <v>428</v>
      </c>
      <c r="C797" s="8" t="s">
        <v>318</v>
      </c>
      <c r="D797" s="6">
        <v>11</v>
      </c>
      <c r="E797" s="9">
        <v>34671017</v>
      </c>
      <c r="F797" s="9">
        <v>34671017</v>
      </c>
      <c r="G797" s="9">
        <v>0</v>
      </c>
      <c r="H797" s="9">
        <v>7346372</v>
      </c>
      <c r="I797" s="9">
        <v>7327621</v>
      </c>
      <c r="J797" s="9">
        <v>18751</v>
      </c>
      <c r="K797" s="9">
        <v>-18751</v>
      </c>
    </row>
    <row r="798" spans="1:11" outlineLevel="2" x14ac:dyDescent="0.3">
      <c r="A798" s="6" t="s">
        <v>167</v>
      </c>
      <c r="B798" s="7" t="s">
        <v>474</v>
      </c>
      <c r="C798" s="8" t="s">
        <v>320</v>
      </c>
      <c r="D798" s="6">
        <v>223</v>
      </c>
      <c r="E798" s="9">
        <v>5548278</v>
      </c>
      <c r="F798" s="9">
        <v>5548278</v>
      </c>
      <c r="G798" s="9">
        <v>0</v>
      </c>
      <c r="H798" s="9">
        <v>14656</v>
      </c>
      <c r="I798" s="9">
        <v>9604</v>
      </c>
      <c r="J798" s="9">
        <v>5052</v>
      </c>
      <c r="K798" s="9">
        <v>-5052</v>
      </c>
    </row>
    <row r="799" spans="1:11" outlineLevel="2" x14ac:dyDescent="0.3">
      <c r="A799" s="6" t="s">
        <v>167</v>
      </c>
      <c r="B799" s="7" t="s">
        <v>389</v>
      </c>
      <c r="C799" s="8" t="s">
        <v>390</v>
      </c>
      <c r="D799" s="6">
        <v>183</v>
      </c>
      <c r="E799" s="9">
        <v>3258459</v>
      </c>
      <c r="F799" s="9">
        <v>3258459</v>
      </c>
      <c r="G799" s="9">
        <v>0</v>
      </c>
      <c r="H799" s="9">
        <v>2332978</v>
      </c>
      <c r="I799" s="9">
        <v>2331773</v>
      </c>
      <c r="J799" s="9">
        <v>1205</v>
      </c>
      <c r="K799" s="9">
        <v>-1205</v>
      </c>
    </row>
    <row r="800" spans="1:11" outlineLevel="2" x14ac:dyDescent="0.3">
      <c r="A800" s="6" t="s">
        <v>167</v>
      </c>
      <c r="B800" s="7" t="s">
        <v>506</v>
      </c>
      <c r="C800" s="8" t="s">
        <v>496</v>
      </c>
      <c r="D800" s="6">
        <v>75</v>
      </c>
      <c r="E800" s="9">
        <v>15879587</v>
      </c>
      <c r="F800" s="9">
        <v>15879587</v>
      </c>
      <c r="G800" s="9">
        <v>0</v>
      </c>
      <c r="H800" s="9">
        <v>4530020</v>
      </c>
      <c r="I800" s="9">
        <v>4529310</v>
      </c>
      <c r="J800" s="9">
        <v>710</v>
      </c>
      <c r="K800" s="9">
        <v>-710</v>
      </c>
    </row>
    <row r="801" spans="1:11" outlineLevel="2" x14ac:dyDescent="0.3">
      <c r="A801" s="6" t="s">
        <v>167</v>
      </c>
      <c r="B801" s="7" t="s">
        <v>479</v>
      </c>
      <c r="C801" s="8" t="s">
        <v>324</v>
      </c>
      <c r="D801" s="6">
        <v>26</v>
      </c>
      <c r="E801" s="9">
        <v>7958827</v>
      </c>
      <c r="F801" s="9">
        <v>7958827</v>
      </c>
      <c r="G801" s="9">
        <v>0</v>
      </c>
      <c r="H801" s="9">
        <v>4858960</v>
      </c>
      <c r="I801" s="9">
        <v>4632636</v>
      </c>
      <c r="J801" s="9">
        <v>226324</v>
      </c>
      <c r="K801" s="9">
        <v>-226324</v>
      </c>
    </row>
    <row r="802" spans="1:11" outlineLevel="2" x14ac:dyDescent="0.3">
      <c r="A802" s="6" t="s">
        <v>167</v>
      </c>
      <c r="B802" s="7" t="s">
        <v>502</v>
      </c>
      <c r="C802" s="8" t="s">
        <v>324</v>
      </c>
      <c r="D802" s="6">
        <v>295</v>
      </c>
      <c r="E802" s="9">
        <v>166695626</v>
      </c>
      <c r="F802" s="9">
        <v>165084881</v>
      </c>
      <c r="G802" s="9">
        <v>1610745</v>
      </c>
      <c r="H802" s="9">
        <v>0</v>
      </c>
      <c r="I802" s="9">
        <v>0</v>
      </c>
      <c r="J802" s="9">
        <v>0</v>
      </c>
      <c r="K802" s="9">
        <v>1610745</v>
      </c>
    </row>
    <row r="803" spans="1:11" outlineLevel="2" x14ac:dyDescent="0.3">
      <c r="A803" s="6" t="s">
        <v>167</v>
      </c>
      <c r="B803" s="7" t="s">
        <v>325</v>
      </c>
      <c r="C803" s="8" t="s">
        <v>326</v>
      </c>
      <c r="D803" s="6">
        <v>166</v>
      </c>
      <c r="E803" s="9">
        <v>7701749</v>
      </c>
      <c r="F803" s="9">
        <v>7701749</v>
      </c>
      <c r="G803" s="9">
        <v>0</v>
      </c>
      <c r="H803" s="9">
        <v>2062132</v>
      </c>
      <c r="I803" s="9">
        <v>2062074</v>
      </c>
      <c r="J803" s="9">
        <v>58</v>
      </c>
      <c r="K803" s="9">
        <v>-58</v>
      </c>
    </row>
    <row r="804" spans="1:11" outlineLevel="2" x14ac:dyDescent="0.3">
      <c r="A804" s="6" t="s">
        <v>167</v>
      </c>
      <c r="B804" s="7" t="s">
        <v>436</v>
      </c>
      <c r="C804" s="8" t="s">
        <v>437</v>
      </c>
      <c r="D804" s="6">
        <v>268</v>
      </c>
      <c r="E804" s="9">
        <v>2150476</v>
      </c>
      <c r="F804" s="9">
        <v>2145443</v>
      </c>
      <c r="G804" s="9">
        <v>5033</v>
      </c>
      <c r="H804" s="9">
        <v>0</v>
      </c>
      <c r="I804" s="9">
        <v>0</v>
      </c>
      <c r="J804" s="9">
        <v>0</v>
      </c>
      <c r="K804" s="9">
        <v>5033</v>
      </c>
    </row>
    <row r="805" spans="1:11" outlineLevel="1" x14ac:dyDescent="0.3">
      <c r="A805" s="6" t="s">
        <v>167</v>
      </c>
      <c r="B805" s="7" t="s">
        <v>438</v>
      </c>
      <c r="C805" s="8" t="s">
        <v>439</v>
      </c>
      <c r="D805" s="6">
        <v>148</v>
      </c>
      <c r="E805" s="9">
        <v>1807989</v>
      </c>
      <c r="F805" s="9">
        <v>1807989</v>
      </c>
      <c r="G805" s="9">
        <v>0</v>
      </c>
      <c r="H805" s="9">
        <v>767144</v>
      </c>
      <c r="I805" s="9">
        <v>766547</v>
      </c>
      <c r="J805" s="9">
        <v>597</v>
      </c>
      <c r="K805" s="9">
        <v>-597</v>
      </c>
    </row>
    <row r="806" spans="1:11" outlineLevel="2" x14ac:dyDescent="0.3">
      <c r="A806" s="6" t="s">
        <v>167</v>
      </c>
      <c r="B806" s="7" t="s">
        <v>329</v>
      </c>
      <c r="C806" s="8" t="s">
        <v>330</v>
      </c>
      <c r="D806" s="6">
        <v>153</v>
      </c>
      <c r="E806" s="9">
        <v>8287926</v>
      </c>
      <c r="F806" s="9">
        <v>8287926</v>
      </c>
      <c r="G806" s="9">
        <v>0</v>
      </c>
      <c r="H806" s="9">
        <v>1426115</v>
      </c>
      <c r="I806" s="9">
        <v>1425358</v>
      </c>
      <c r="J806" s="9">
        <v>757</v>
      </c>
      <c r="K806" s="9">
        <v>-757</v>
      </c>
    </row>
    <row r="807" spans="1:11" outlineLevel="2" x14ac:dyDescent="0.3">
      <c r="A807" s="6" t="s">
        <v>167</v>
      </c>
      <c r="B807" s="7" t="s">
        <v>415</v>
      </c>
      <c r="C807" s="8" t="s">
        <v>416</v>
      </c>
      <c r="D807" s="6">
        <v>155</v>
      </c>
      <c r="E807" s="9">
        <v>798088</v>
      </c>
      <c r="F807" s="9">
        <v>798088</v>
      </c>
      <c r="G807" s="9">
        <v>0</v>
      </c>
      <c r="H807" s="9">
        <v>72371</v>
      </c>
      <c r="I807" s="9">
        <v>72080</v>
      </c>
      <c r="J807" s="9">
        <v>291</v>
      </c>
      <c r="K807" s="9">
        <v>-291</v>
      </c>
    </row>
    <row r="808" spans="1:11" outlineLevel="2" x14ac:dyDescent="0.3">
      <c r="A808" s="6" t="s">
        <v>167</v>
      </c>
      <c r="B808" s="7" t="s">
        <v>486</v>
      </c>
      <c r="C808" s="8" t="s">
        <v>487</v>
      </c>
      <c r="D808" s="6">
        <v>157</v>
      </c>
      <c r="E808" s="9">
        <v>1579905</v>
      </c>
      <c r="F808" s="9">
        <v>1579905</v>
      </c>
      <c r="G808" s="9">
        <v>0</v>
      </c>
      <c r="H808" s="9">
        <v>818310</v>
      </c>
      <c r="I808" s="9">
        <v>816980</v>
      </c>
      <c r="J808" s="9">
        <v>1330</v>
      </c>
      <c r="K808" s="9">
        <v>-1330</v>
      </c>
    </row>
    <row r="809" spans="1:11" outlineLevel="2" x14ac:dyDescent="0.3">
      <c r="A809" s="6" t="s">
        <v>167</v>
      </c>
      <c r="B809" s="7" t="s">
        <v>95</v>
      </c>
      <c r="C809" s="8" t="s">
        <v>96</v>
      </c>
      <c r="D809" s="6">
        <v>42</v>
      </c>
      <c r="E809" s="9">
        <v>18517280</v>
      </c>
      <c r="F809" s="9">
        <v>18517280</v>
      </c>
      <c r="G809" s="9">
        <v>0</v>
      </c>
      <c r="H809" s="9">
        <v>290709</v>
      </c>
      <c r="I809" s="9">
        <v>284043</v>
      </c>
      <c r="J809" s="9">
        <v>6666</v>
      </c>
      <c r="K809" s="9">
        <v>-6666</v>
      </c>
    </row>
    <row r="810" spans="1:11" outlineLevel="2" x14ac:dyDescent="0.3">
      <c r="A810" s="6" t="s">
        <v>167</v>
      </c>
      <c r="B810" s="7" t="s">
        <v>507</v>
      </c>
      <c r="C810" s="8" t="s">
        <v>84</v>
      </c>
      <c r="D810" s="6">
        <v>201</v>
      </c>
      <c r="E810" s="9">
        <v>-24610</v>
      </c>
      <c r="F810" s="9">
        <v>-24610</v>
      </c>
      <c r="G810" s="9">
        <v>0</v>
      </c>
      <c r="H810" s="9">
        <v>114059</v>
      </c>
      <c r="I810" s="9">
        <v>113168</v>
      </c>
      <c r="J810" s="9">
        <v>891</v>
      </c>
      <c r="K810" s="9">
        <v>-891</v>
      </c>
    </row>
    <row r="811" spans="1:11" outlineLevel="2" x14ac:dyDescent="0.3">
      <c r="A811" s="6" t="s">
        <v>167</v>
      </c>
      <c r="B811" s="7" t="s">
        <v>83</v>
      </c>
      <c r="C811" s="8" t="s">
        <v>84</v>
      </c>
      <c r="D811" s="6">
        <v>218</v>
      </c>
      <c r="E811" s="9">
        <v>7304994</v>
      </c>
      <c r="F811" s="9">
        <v>7255320</v>
      </c>
      <c r="G811" s="9">
        <v>49674</v>
      </c>
      <c r="H811" s="9">
        <v>441775</v>
      </c>
      <c r="I811" s="9">
        <v>437972</v>
      </c>
      <c r="J811" s="9">
        <v>3803</v>
      </c>
      <c r="K811" s="9">
        <v>45871</v>
      </c>
    </row>
    <row r="812" spans="1:11" outlineLevel="2" x14ac:dyDescent="0.3">
      <c r="A812" s="6" t="s">
        <v>167</v>
      </c>
      <c r="B812" s="7" t="s">
        <v>417</v>
      </c>
      <c r="C812" s="8" t="s">
        <v>418</v>
      </c>
      <c r="D812" s="6">
        <v>173</v>
      </c>
      <c r="E812" s="9">
        <v>2301476</v>
      </c>
      <c r="F812" s="9">
        <v>2301476</v>
      </c>
      <c r="G812" s="9">
        <v>0</v>
      </c>
      <c r="H812" s="9">
        <v>299866</v>
      </c>
      <c r="I812" s="9">
        <v>299485</v>
      </c>
      <c r="J812" s="9">
        <v>381</v>
      </c>
      <c r="K812" s="9">
        <v>-381</v>
      </c>
    </row>
    <row r="813" spans="1:11" outlineLevel="2" x14ac:dyDescent="0.3">
      <c r="A813" s="6" t="s">
        <v>167</v>
      </c>
      <c r="B813" s="7" t="s">
        <v>489</v>
      </c>
      <c r="C813" s="8" t="s">
        <v>490</v>
      </c>
      <c r="D813" s="6">
        <v>151</v>
      </c>
      <c r="E813" s="9">
        <v>2589924</v>
      </c>
      <c r="F813" s="9">
        <v>2589924</v>
      </c>
      <c r="G813" s="9">
        <v>0</v>
      </c>
      <c r="H813" s="9">
        <v>269837</v>
      </c>
      <c r="I813" s="9">
        <v>268611</v>
      </c>
      <c r="J813" s="9">
        <v>1226</v>
      </c>
      <c r="K813" s="9">
        <v>-1226</v>
      </c>
    </row>
    <row r="814" spans="1:11" ht="31.5" customHeight="1" outlineLevel="2" x14ac:dyDescent="0.3">
      <c r="A814" s="6" t="s">
        <v>167</v>
      </c>
      <c r="B814" s="152" t="s">
        <v>491</v>
      </c>
      <c r="C814" s="8" t="s">
        <v>314</v>
      </c>
      <c r="D814" s="6">
        <v>271</v>
      </c>
      <c r="E814" s="9">
        <v>2441052</v>
      </c>
      <c r="F814" s="9">
        <v>2438012</v>
      </c>
      <c r="G814" s="9">
        <v>3040</v>
      </c>
      <c r="H814" s="9">
        <v>0</v>
      </c>
      <c r="I814" s="9">
        <v>0</v>
      </c>
      <c r="J814" s="9">
        <v>0</v>
      </c>
      <c r="K814" s="9">
        <v>3040</v>
      </c>
    </row>
    <row r="815" spans="1:11" ht="30.6" outlineLevel="2" x14ac:dyDescent="0.3">
      <c r="A815" s="6" t="s">
        <v>167</v>
      </c>
      <c r="B815" s="152" t="s">
        <v>459</v>
      </c>
      <c r="C815" s="8" t="s">
        <v>460</v>
      </c>
      <c r="D815" s="6">
        <v>329</v>
      </c>
      <c r="E815" s="9">
        <v>456037</v>
      </c>
      <c r="F815" s="9">
        <v>450655</v>
      </c>
      <c r="G815" s="9">
        <v>5382</v>
      </c>
      <c r="H815" s="9">
        <v>0</v>
      </c>
      <c r="I815" s="9">
        <v>0</v>
      </c>
      <c r="J815" s="9">
        <v>0</v>
      </c>
      <c r="K815" s="9">
        <v>5382</v>
      </c>
    </row>
    <row r="816" spans="1:11" outlineLevel="2" x14ac:dyDescent="0.3">
      <c r="A816" s="6" t="s">
        <v>167</v>
      </c>
      <c r="B816" s="7" t="s">
        <v>500</v>
      </c>
      <c r="C816" s="8" t="s">
        <v>424</v>
      </c>
      <c r="D816" s="6">
        <v>139</v>
      </c>
      <c r="E816" s="9">
        <v>4917998</v>
      </c>
      <c r="F816" s="9">
        <v>4917998</v>
      </c>
      <c r="G816" s="9">
        <v>0</v>
      </c>
      <c r="H816" s="9">
        <v>647814</v>
      </c>
      <c r="I816" s="9">
        <v>646501</v>
      </c>
      <c r="J816" s="9">
        <v>1313</v>
      </c>
      <c r="K816" s="9">
        <v>-1313</v>
      </c>
    </row>
    <row r="817" spans="1:11" outlineLevel="2" x14ac:dyDescent="0.3">
      <c r="A817" s="6" t="s">
        <v>167</v>
      </c>
      <c r="B817" s="7" t="s">
        <v>431</v>
      </c>
      <c r="C817" s="8" t="s">
        <v>337</v>
      </c>
      <c r="D817" s="6">
        <v>244</v>
      </c>
      <c r="E817" s="9">
        <v>2162205</v>
      </c>
      <c r="F817" s="9">
        <v>2162205</v>
      </c>
      <c r="G817" s="9">
        <v>0</v>
      </c>
      <c r="H817" s="9">
        <v>13814130</v>
      </c>
      <c r="I817" s="9">
        <v>654358</v>
      </c>
      <c r="J817" s="9">
        <v>13159772</v>
      </c>
      <c r="K817" s="9">
        <v>-13159772</v>
      </c>
    </row>
    <row r="818" spans="1:11" outlineLevel="2" x14ac:dyDescent="0.3">
      <c r="A818" s="6" t="s">
        <v>167</v>
      </c>
      <c r="B818" s="7" t="s">
        <v>461</v>
      </c>
      <c r="C818" s="8" t="s">
        <v>314</v>
      </c>
      <c r="D818" s="6">
        <v>176</v>
      </c>
      <c r="E818" s="9">
        <v>3499900</v>
      </c>
      <c r="F818" s="9">
        <v>3499900</v>
      </c>
      <c r="G818" s="9">
        <v>0</v>
      </c>
      <c r="H818" s="9">
        <v>1707693</v>
      </c>
      <c r="I818" s="9">
        <v>1706945</v>
      </c>
      <c r="J818" s="9">
        <v>748</v>
      </c>
      <c r="K818" s="9">
        <v>-748</v>
      </c>
    </row>
    <row r="819" spans="1:11" outlineLevel="2" x14ac:dyDescent="0.3">
      <c r="A819" s="6" t="s">
        <v>167</v>
      </c>
      <c r="B819" s="7" t="s">
        <v>468</v>
      </c>
      <c r="C819" s="8" t="s">
        <v>469</v>
      </c>
      <c r="D819" s="6">
        <v>57</v>
      </c>
      <c r="E819" s="9">
        <v>1491266</v>
      </c>
      <c r="F819" s="9">
        <v>1489175</v>
      </c>
      <c r="G819" s="9">
        <v>2091</v>
      </c>
      <c r="H819" s="9">
        <v>548259</v>
      </c>
      <c r="I819" s="9">
        <v>548259</v>
      </c>
      <c r="J819" s="9">
        <v>0</v>
      </c>
      <c r="K819" s="9">
        <v>2091</v>
      </c>
    </row>
    <row r="820" spans="1:11" outlineLevel="2" x14ac:dyDescent="0.3">
      <c r="A820" s="6" t="s">
        <v>167</v>
      </c>
      <c r="B820" s="7" t="s">
        <v>391</v>
      </c>
      <c r="C820" s="8" t="s">
        <v>392</v>
      </c>
      <c r="D820" s="6">
        <v>171</v>
      </c>
      <c r="E820" s="9">
        <v>4549931</v>
      </c>
      <c r="F820" s="9">
        <v>4549931</v>
      </c>
      <c r="G820" s="9">
        <v>0</v>
      </c>
      <c r="H820" s="9">
        <v>420875</v>
      </c>
      <c r="I820" s="9">
        <v>420292</v>
      </c>
      <c r="J820" s="9">
        <v>583</v>
      </c>
      <c r="K820" s="9">
        <v>-583</v>
      </c>
    </row>
    <row r="821" spans="1:11" outlineLevel="2" x14ac:dyDescent="0.3">
      <c r="A821" s="6" t="s">
        <v>167</v>
      </c>
      <c r="B821" s="7" t="s">
        <v>508</v>
      </c>
      <c r="C821" s="8" t="s">
        <v>509</v>
      </c>
      <c r="D821" s="6">
        <v>156</v>
      </c>
      <c r="E821" s="9">
        <v>5797583</v>
      </c>
      <c r="F821" s="9">
        <v>5797583</v>
      </c>
      <c r="G821" s="9">
        <v>0</v>
      </c>
      <c r="H821" s="9">
        <v>3639998</v>
      </c>
      <c r="I821" s="9">
        <v>3571501</v>
      </c>
      <c r="J821" s="9">
        <v>68497</v>
      </c>
      <c r="K821" s="9">
        <v>-68497</v>
      </c>
    </row>
    <row r="822" spans="1:11" outlineLevel="2" x14ac:dyDescent="0.3">
      <c r="A822" s="6" t="s">
        <v>167</v>
      </c>
      <c r="B822" s="7" t="s">
        <v>510</v>
      </c>
      <c r="C822" s="8" t="s">
        <v>511</v>
      </c>
      <c r="D822" s="6">
        <v>146</v>
      </c>
      <c r="E822" s="9">
        <v>1738242</v>
      </c>
      <c r="F822" s="9">
        <v>1738242</v>
      </c>
      <c r="G822" s="9">
        <v>0</v>
      </c>
      <c r="H822" s="9">
        <v>250700</v>
      </c>
      <c r="I822" s="9">
        <v>250499</v>
      </c>
      <c r="J822" s="9">
        <v>201</v>
      </c>
      <c r="K822" s="9">
        <v>-201</v>
      </c>
    </row>
    <row r="823" spans="1:11" outlineLevel="2" x14ac:dyDescent="0.3">
      <c r="A823" s="6" t="s">
        <v>167</v>
      </c>
      <c r="B823" s="7" t="s">
        <v>503</v>
      </c>
      <c r="C823" s="8" t="s">
        <v>476</v>
      </c>
      <c r="D823" s="6">
        <v>208</v>
      </c>
      <c r="E823" s="9">
        <v>25057181</v>
      </c>
      <c r="F823" s="9">
        <v>24937249</v>
      </c>
      <c r="G823" s="9">
        <v>119932</v>
      </c>
      <c r="H823" s="9">
        <v>1138703</v>
      </c>
      <c r="I823" s="9">
        <v>1138703</v>
      </c>
      <c r="J823" s="9">
        <v>0</v>
      </c>
      <c r="K823" s="9">
        <v>119932</v>
      </c>
    </row>
    <row r="824" spans="1:11" outlineLevel="2" x14ac:dyDescent="0.3">
      <c r="A824" s="6" t="s">
        <v>167</v>
      </c>
      <c r="B824" s="7" t="s">
        <v>338</v>
      </c>
      <c r="C824" s="8" t="s">
        <v>324</v>
      </c>
      <c r="D824" s="6">
        <v>260</v>
      </c>
      <c r="E824" s="9">
        <v>12903346</v>
      </c>
      <c r="F824" s="9">
        <v>12891060</v>
      </c>
      <c r="G824" s="9">
        <v>12286</v>
      </c>
      <c r="H824" s="9">
        <v>796556</v>
      </c>
      <c r="I824" s="9">
        <v>796556</v>
      </c>
      <c r="J824" s="9">
        <v>0</v>
      </c>
      <c r="K824" s="9">
        <v>12286</v>
      </c>
    </row>
    <row r="825" spans="1:11" outlineLevel="2" x14ac:dyDescent="0.3">
      <c r="A825" s="10" t="s">
        <v>170</v>
      </c>
      <c r="B825" s="10"/>
      <c r="C825" s="10"/>
      <c r="D825" s="10"/>
      <c r="E825" s="11">
        <f t="shared" ref="E825:K825" si="22">SUBTOTAL(9,E794:E824)</f>
        <v>397071841</v>
      </c>
      <c r="F825" s="11">
        <f t="shared" si="22"/>
        <v>392037234</v>
      </c>
      <c r="G825" s="11">
        <f t="shared" si="22"/>
        <v>5034607</v>
      </c>
      <c r="H825" s="11">
        <f t="shared" si="22"/>
        <v>49685881</v>
      </c>
      <c r="I825" s="11">
        <f t="shared" si="22"/>
        <v>36169503</v>
      </c>
      <c r="J825" s="11">
        <f t="shared" si="22"/>
        <v>13516378</v>
      </c>
      <c r="K825" s="11">
        <f t="shared" si="22"/>
        <v>-8481771</v>
      </c>
    </row>
    <row r="826" spans="1:11" outlineLevel="2" x14ac:dyDescent="0.3">
      <c r="A826" s="6" t="s">
        <v>171</v>
      </c>
      <c r="B826" s="7" t="s">
        <v>456</v>
      </c>
      <c r="C826" s="8" t="s">
        <v>453</v>
      </c>
      <c r="D826" s="6">
        <v>348</v>
      </c>
      <c r="E826" s="9">
        <v>37507169</v>
      </c>
      <c r="F826" s="9">
        <v>34737941</v>
      </c>
      <c r="G826" s="9">
        <v>2769228</v>
      </c>
      <c r="H826" s="9">
        <v>0</v>
      </c>
      <c r="I826" s="9">
        <v>0</v>
      </c>
      <c r="J826" s="9">
        <v>0</v>
      </c>
      <c r="K826" s="9">
        <v>2769228</v>
      </c>
    </row>
    <row r="827" spans="1:11" outlineLevel="1" x14ac:dyDescent="0.3">
      <c r="A827" s="6" t="s">
        <v>171</v>
      </c>
      <c r="B827" s="7" t="s">
        <v>505</v>
      </c>
      <c r="C827" s="8" t="s">
        <v>422</v>
      </c>
      <c r="D827" s="6">
        <v>140</v>
      </c>
      <c r="E827" s="9">
        <v>4273725</v>
      </c>
      <c r="F827" s="9">
        <v>4273725</v>
      </c>
      <c r="G827" s="9">
        <v>0</v>
      </c>
      <c r="H827" s="9">
        <v>84006</v>
      </c>
      <c r="I827" s="9">
        <v>82254</v>
      </c>
      <c r="J827" s="9">
        <v>1752</v>
      </c>
      <c r="K827" s="9">
        <v>-1752</v>
      </c>
    </row>
    <row r="828" spans="1:11" outlineLevel="2" x14ac:dyDescent="0.3">
      <c r="A828" s="6" t="s">
        <v>171</v>
      </c>
      <c r="B828" s="7" t="s">
        <v>389</v>
      </c>
      <c r="C828" s="8" t="s">
        <v>390</v>
      </c>
      <c r="D828" s="6">
        <v>183</v>
      </c>
      <c r="E828" s="9">
        <v>5005920</v>
      </c>
      <c r="F828" s="9">
        <v>5005920</v>
      </c>
      <c r="G828" s="9">
        <v>0</v>
      </c>
      <c r="H828" s="9">
        <v>743465</v>
      </c>
      <c r="I828" s="9">
        <v>741868</v>
      </c>
      <c r="J828" s="9">
        <v>1597</v>
      </c>
      <c r="K828" s="9">
        <v>-1597</v>
      </c>
    </row>
    <row r="829" spans="1:11" outlineLevel="2" x14ac:dyDescent="0.3">
      <c r="A829" s="6" t="s">
        <v>171</v>
      </c>
      <c r="B829" s="7" t="s">
        <v>479</v>
      </c>
      <c r="C829" s="8" t="s">
        <v>324</v>
      </c>
      <c r="D829" s="6">
        <v>26</v>
      </c>
      <c r="E829" s="9">
        <v>9008998</v>
      </c>
      <c r="F829" s="9">
        <v>9008998</v>
      </c>
      <c r="G829" s="9">
        <v>0</v>
      </c>
      <c r="H829" s="9">
        <v>6745209</v>
      </c>
      <c r="I829" s="9">
        <v>6707289</v>
      </c>
      <c r="J829" s="9">
        <v>37920</v>
      </c>
      <c r="K829" s="9">
        <v>-37920</v>
      </c>
    </row>
    <row r="830" spans="1:11" outlineLevel="2" x14ac:dyDescent="0.3">
      <c r="A830" s="6" t="s">
        <v>171</v>
      </c>
      <c r="B830" s="7" t="s">
        <v>502</v>
      </c>
      <c r="C830" s="8" t="s">
        <v>324</v>
      </c>
      <c r="D830" s="6">
        <v>295</v>
      </c>
      <c r="E830" s="9">
        <v>156326089</v>
      </c>
      <c r="F830" s="9">
        <v>155700922</v>
      </c>
      <c r="G830" s="9">
        <v>625167</v>
      </c>
      <c r="H830" s="9">
        <v>0</v>
      </c>
      <c r="I830" s="9">
        <v>0</v>
      </c>
      <c r="J830" s="9">
        <v>0</v>
      </c>
      <c r="K830" s="9">
        <v>625167</v>
      </c>
    </row>
    <row r="831" spans="1:11" outlineLevel="2" x14ac:dyDescent="0.3">
      <c r="A831" s="6" t="s">
        <v>171</v>
      </c>
      <c r="B831" s="7" t="s">
        <v>325</v>
      </c>
      <c r="C831" s="8" t="s">
        <v>326</v>
      </c>
      <c r="D831" s="6">
        <v>166</v>
      </c>
      <c r="E831" s="9">
        <v>8137909</v>
      </c>
      <c r="F831" s="9">
        <v>8137909</v>
      </c>
      <c r="G831" s="9">
        <v>0</v>
      </c>
      <c r="H831" s="9">
        <v>2391214</v>
      </c>
      <c r="I831" s="9">
        <v>2385214</v>
      </c>
      <c r="J831" s="9">
        <v>6000</v>
      </c>
      <c r="K831" s="9">
        <v>-6000</v>
      </c>
    </row>
    <row r="832" spans="1:11" outlineLevel="2" x14ac:dyDescent="0.3">
      <c r="A832" s="6" t="s">
        <v>171</v>
      </c>
      <c r="B832" s="7" t="s">
        <v>329</v>
      </c>
      <c r="C832" s="8" t="s">
        <v>330</v>
      </c>
      <c r="D832" s="6">
        <v>153</v>
      </c>
      <c r="E832" s="9">
        <v>9807270</v>
      </c>
      <c r="F832" s="9">
        <v>9807270</v>
      </c>
      <c r="G832" s="9">
        <v>0</v>
      </c>
      <c r="H832" s="9">
        <v>1636613</v>
      </c>
      <c r="I832" s="9">
        <v>1636463</v>
      </c>
      <c r="J832" s="9">
        <v>150</v>
      </c>
      <c r="K832" s="9">
        <v>-150</v>
      </c>
    </row>
    <row r="833" spans="1:11" outlineLevel="2" x14ac:dyDescent="0.3">
      <c r="A833" s="6" t="s">
        <v>171</v>
      </c>
      <c r="B833" s="7" t="s">
        <v>168</v>
      </c>
      <c r="C833" s="8" t="s">
        <v>169</v>
      </c>
      <c r="D833" s="6">
        <v>169</v>
      </c>
      <c r="E833" s="9">
        <v>231880</v>
      </c>
      <c r="F833" s="9">
        <v>231880</v>
      </c>
      <c r="G833" s="9">
        <v>0</v>
      </c>
      <c r="H833" s="9">
        <v>56171</v>
      </c>
      <c r="I833" s="9">
        <v>54892</v>
      </c>
      <c r="J833" s="9">
        <v>1279</v>
      </c>
      <c r="K833" s="9">
        <v>-1279</v>
      </c>
    </row>
    <row r="834" spans="1:11" outlineLevel="2" x14ac:dyDescent="0.3">
      <c r="A834" s="6" t="s">
        <v>171</v>
      </c>
      <c r="B834" s="7" t="s">
        <v>95</v>
      </c>
      <c r="C834" s="8" t="s">
        <v>96</v>
      </c>
      <c r="D834" s="6">
        <v>42</v>
      </c>
      <c r="E834" s="9">
        <v>15900354</v>
      </c>
      <c r="F834" s="9">
        <v>15900354</v>
      </c>
      <c r="G834" s="9">
        <v>0</v>
      </c>
      <c r="H834" s="9">
        <v>488975</v>
      </c>
      <c r="I834" s="9">
        <v>487057</v>
      </c>
      <c r="J834" s="9">
        <v>1918</v>
      </c>
      <c r="K834" s="9">
        <v>-1918</v>
      </c>
    </row>
    <row r="835" spans="1:11" outlineLevel="2" x14ac:dyDescent="0.3">
      <c r="A835" s="6" t="s">
        <v>171</v>
      </c>
      <c r="B835" s="7" t="s">
        <v>178</v>
      </c>
      <c r="C835" s="8" t="s">
        <v>84</v>
      </c>
      <c r="D835" s="6">
        <v>92</v>
      </c>
      <c r="E835" s="9">
        <v>2854</v>
      </c>
      <c r="F835" s="9">
        <v>2854</v>
      </c>
      <c r="G835" s="9">
        <v>0</v>
      </c>
      <c r="H835" s="9">
        <v>37398</v>
      </c>
      <c r="I835" s="9">
        <v>30346</v>
      </c>
      <c r="J835" s="9">
        <v>7052</v>
      </c>
      <c r="K835" s="9">
        <v>-7052</v>
      </c>
    </row>
    <row r="836" spans="1:11" outlineLevel="2" x14ac:dyDescent="0.3">
      <c r="A836" s="6" t="s">
        <v>171</v>
      </c>
      <c r="B836" s="7" t="s">
        <v>507</v>
      </c>
      <c r="C836" s="8" t="s">
        <v>84</v>
      </c>
      <c r="D836" s="6">
        <v>201</v>
      </c>
      <c r="E836" s="9">
        <v>10104090</v>
      </c>
      <c r="F836" s="9">
        <v>10093674</v>
      </c>
      <c r="G836" s="9">
        <v>10416</v>
      </c>
      <c r="H836" s="9">
        <v>124736</v>
      </c>
      <c r="I836" s="9">
        <v>119796</v>
      </c>
      <c r="J836" s="9">
        <v>4940</v>
      </c>
      <c r="K836" s="9">
        <v>5476</v>
      </c>
    </row>
    <row r="837" spans="1:11" outlineLevel="2" x14ac:dyDescent="0.3">
      <c r="A837" s="6" t="s">
        <v>171</v>
      </c>
      <c r="B837" s="7" t="s">
        <v>83</v>
      </c>
      <c r="C837" s="8" t="s">
        <v>84</v>
      </c>
      <c r="D837" s="6">
        <v>218</v>
      </c>
      <c r="E837" s="9">
        <v>635471</v>
      </c>
      <c r="F837" s="9">
        <v>629646</v>
      </c>
      <c r="G837" s="9">
        <v>5825</v>
      </c>
      <c r="H837" s="9">
        <v>0</v>
      </c>
      <c r="I837" s="9">
        <v>0</v>
      </c>
      <c r="J837" s="9">
        <v>0</v>
      </c>
      <c r="K837" s="9">
        <v>5825</v>
      </c>
    </row>
    <row r="838" spans="1:11" outlineLevel="2" x14ac:dyDescent="0.3">
      <c r="A838" s="6" t="s">
        <v>171</v>
      </c>
      <c r="B838" s="7" t="s">
        <v>417</v>
      </c>
      <c r="C838" s="8" t="s">
        <v>418</v>
      </c>
      <c r="D838" s="6">
        <v>173</v>
      </c>
      <c r="E838" s="9">
        <v>2328624</v>
      </c>
      <c r="F838" s="9">
        <v>2328624</v>
      </c>
      <c r="G838" s="9">
        <v>0</v>
      </c>
      <c r="H838" s="9">
        <v>237134</v>
      </c>
      <c r="I838" s="9">
        <v>236756</v>
      </c>
      <c r="J838" s="9">
        <v>378</v>
      </c>
      <c r="K838" s="9">
        <v>-378</v>
      </c>
    </row>
    <row r="839" spans="1:11" ht="30.6" outlineLevel="1" x14ac:dyDescent="0.3">
      <c r="A839" s="6" t="s">
        <v>171</v>
      </c>
      <c r="B839" s="152" t="s">
        <v>512</v>
      </c>
      <c r="C839" s="8" t="s">
        <v>513</v>
      </c>
      <c r="D839" s="6">
        <v>328</v>
      </c>
      <c r="E839" s="9">
        <v>367657</v>
      </c>
      <c r="F839" s="9">
        <v>366383</v>
      </c>
      <c r="G839" s="9">
        <v>1274</v>
      </c>
      <c r="H839" s="9">
        <v>0</v>
      </c>
      <c r="I839" s="9">
        <v>0</v>
      </c>
      <c r="J839" s="9">
        <v>0</v>
      </c>
      <c r="K839" s="9">
        <v>1274</v>
      </c>
    </row>
    <row r="840" spans="1:11" outlineLevel="2" x14ac:dyDescent="0.3">
      <c r="A840" s="6" t="s">
        <v>171</v>
      </c>
      <c r="B840" s="7" t="s">
        <v>500</v>
      </c>
      <c r="C840" s="8" t="s">
        <v>424</v>
      </c>
      <c r="D840" s="6">
        <v>139</v>
      </c>
      <c r="E840" s="9">
        <v>5226049</v>
      </c>
      <c r="F840" s="9">
        <v>5226049</v>
      </c>
      <c r="G840" s="9">
        <v>0</v>
      </c>
      <c r="H840" s="9">
        <v>301477</v>
      </c>
      <c r="I840" s="9">
        <v>300847</v>
      </c>
      <c r="J840" s="9">
        <v>630</v>
      </c>
      <c r="K840" s="9">
        <v>-630</v>
      </c>
    </row>
    <row r="841" spans="1:11" outlineLevel="2" x14ac:dyDescent="0.3">
      <c r="A841" s="6" t="s">
        <v>171</v>
      </c>
      <c r="B841" s="7" t="s">
        <v>468</v>
      </c>
      <c r="C841" s="8" t="s">
        <v>469</v>
      </c>
      <c r="D841" s="6">
        <v>57</v>
      </c>
      <c r="E841" s="9">
        <v>1047563</v>
      </c>
      <c r="F841" s="9">
        <v>1047255</v>
      </c>
      <c r="G841" s="9">
        <v>308</v>
      </c>
      <c r="H841" s="9">
        <v>780671</v>
      </c>
      <c r="I841" s="9">
        <v>780671</v>
      </c>
      <c r="J841" s="9">
        <v>0</v>
      </c>
      <c r="K841" s="9">
        <v>308</v>
      </c>
    </row>
    <row r="842" spans="1:11" outlineLevel="2" x14ac:dyDescent="0.3">
      <c r="A842" s="6" t="s">
        <v>171</v>
      </c>
      <c r="B842" s="7" t="s">
        <v>514</v>
      </c>
      <c r="C842" s="8" t="s">
        <v>515</v>
      </c>
      <c r="D842" s="6">
        <v>184</v>
      </c>
      <c r="E842" s="9">
        <v>2769154</v>
      </c>
      <c r="F842" s="9">
        <v>2765894</v>
      </c>
      <c r="G842" s="9">
        <v>3260</v>
      </c>
      <c r="H842" s="9">
        <v>2356</v>
      </c>
      <c r="I842" s="9">
        <v>2356</v>
      </c>
      <c r="J842" s="9">
        <v>0</v>
      </c>
      <c r="K842" s="9">
        <v>3260</v>
      </c>
    </row>
    <row r="843" spans="1:11" outlineLevel="2" x14ac:dyDescent="0.3">
      <c r="A843" s="6" t="s">
        <v>171</v>
      </c>
      <c r="B843" s="7" t="s">
        <v>508</v>
      </c>
      <c r="C843" s="8" t="s">
        <v>509</v>
      </c>
      <c r="D843" s="6">
        <v>156</v>
      </c>
      <c r="E843" s="9">
        <v>2951587</v>
      </c>
      <c r="F843" s="9">
        <v>2951587</v>
      </c>
      <c r="G843" s="9">
        <v>0</v>
      </c>
      <c r="H843" s="9">
        <v>4502407</v>
      </c>
      <c r="I843" s="9">
        <v>4444654</v>
      </c>
      <c r="J843" s="9">
        <v>57753</v>
      </c>
      <c r="K843" s="9">
        <v>-57753</v>
      </c>
    </row>
    <row r="844" spans="1:11" outlineLevel="2" x14ac:dyDescent="0.3">
      <c r="A844" s="6" t="s">
        <v>171</v>
      </c>
      <c r="B844" s="7" t="s">
        <v>470</v>
      </c>
      <c r="C844" s="8" t="s">
        <v>471</v>
      </c>
      <c r="D844" s="6">
        <v>58</v>
      </c>
      <c r="E844" s="9">
        <v>2597892</v>
      </c>
      <c r="F844" s="9">
        <v>2597892</v>
      </c>
      <c r="G844" s="9">
        <v>0</v>
      </c>
      <c r="H844" s="9">
        <v>227843</v>
      </c>
      <c r="I844" s="9">
        <v>227326</v>
      </c>
      <c r="J844" s="9">
        <v>517</v>
      </c>
      <c r="K844" s="9">
        <v>-517</v>
      </c>
    </row>
    <row r="845" spans="1:11" outlineLevel="2" x14ac:dyDescent="0.3">
      <c r="A845" s="6" t="s">
        <v>171</v>
      </c>
      <c r="B845" s="7" t="s">
        <v>503</v>
      </c>
      <c r="C845" s="8" t="s">
        <v>476</v>
      </c>
      <c r="D845" s="6">
        <v>208</v>
      </c>
      <c r="E845" s="9">
        <v>21601815</v>
      </c>
      <c r="F845" s="9">
        <v>21537808</v>
      </c>
      <c r="G845" s="9">
        <v>64007</v>
      </c>
      <c r="H845" s="9">
        <v>1912828</v>
      </c>
      <c r="I845" s="9">
        <v>1912828</v>
      </c>
      <c r="J845" s="9">
        <v>0</v>
      </c>
      <c r="K845" s="9">
        <v>64007</v>
      </c>
    </row>
    <row r="846" spans="1:11" outlineLevel="1" x14ac:dyDescent="0.3">
      <c r="A846" s="6" t="s">
        <v>171</v>
      </c>
      <c r="B846" s="7" t="s">
        <v>338</v>
      </c>
      <c r="C846" s="8" t="s">
        <v>324</v>
      </c>
      <c r="D846" s="6">
        <v>260</v>
      </c>
      <c r="E846" s="9">
        <v>10398943</v>
      </c>
      <c r="F846" s="9">
        <v>10397070</v>
      </c>
      <c r="G846" s="9">
        <v>1873</v>
      </c>
      <c r="H846" s="9">
        <v>940785</v>
      </c>
      <c r="I846" s="9">
        <v>940785</v>
      </c>
      <c r="J846" s="9">
        <v>0</v>
      </c>
      <c r="K846" s="9">
        <v>1873</v>
      </c>
    </row>
    <row r="847" spans="1:11" outlineLevel="2" x14ac:dyDescent="0.3">
      <c r="A847" s="10" t="s">
        <v>172</v>
      </c>
      <c r="B847" s="10"/>
      <c r="C847" s="10"/>
      <c r="D847" s="10"/>
      <c r="E847" s="11">
        <f t="shared" ref="E847:K847" si="23">SUBTOTAL(9,E826:E846)</f>
        <v>306231013</v>
      </c>
      <c r="F847" s="11">
        <f t="shared" si="23"/>
        <v>302749655</v>
      </c>
      <c r="G847" s="11">
        <f t="shared" si="23"/>
        <v>3481358</v>
      </c>
      <c r="H847" s="11">
        <f t="shared" si="23"/>
        <v>21213288</v>
      </c>
      <c r="I847" s="11">
        <f t="shared" si="23"/>
        <v>21091402</v>
      </c>
      <c r="J847" s="11">
        <f t="shared" si="23"/>
        <v>121886</v>
      </c>
      <c r="K847" s="11">
        <f t="shared" si="23"/>
        <v>3359472</v>
      </c>
    </row>
    <row r="848" spans="1:11" outlineLevel="2" x14ac:dyDescent="0.3">
      <c r="A848" s="6" t="s">
        <v>173</v>
      </c>
      <c r="B848" s="7" t="s">
        <v>456</v>
      </c>
      <c r="C848" s="8" t="s">
        <v>453</v>
      </c>
      <c r="D848" s="6">
        <v>348</v>
      </c>
      <c r="E848" s="9">
        <v>35228511</v>
      </c>
      <c r="F848" s="9">
        <v>32753841</v>
      </c>
      <c r="G848" s="9">
        <v>2474670</v>
      </c>
      <c r="H848" s="9">
        <v>0</v>
      </c>
      <c r="I848" s="9">
        <v>0</v>
      </c>
      <c r="J848" s="9">
        <v>0</v>
      </c>
      <c r="K848" s="9">
        <v>2474670</v>
      </c>
    </row>
    <row r="849" spans="1:11" outlineLevel="2" x14ac:dyDescent="0.3">
      <c r="A849" s="6" t="s">
        <v>173</v>
      </c>
      <c r="B849" s="7" t="s">
        <v>505</v>
      </c>
      <c r="C849" s="8" t="s">
        <v>422</v>
      </c>
      <c r="D849" s="6">
        <v>140</v>
      </c>
      <c r="E849" s="9">
        <v>3780229</v>
      </c>
      <c r="F849" s="9">
        <v>3780229</v>
      </c>
      <c r="G849" s="9">
        <v>0</v>
      </c>
      <c r="H849" s="9">
        <v>66628</v>
      </c>
      <c r="I849" s="9">
        <v>64889</v>
      </c>
      <c r="J849" s="9">
        <v>1739</v>
      </c>
      <c r="K849" s="9">
        <v>-1739</v>
      </c>
    </row>
    <row r="850" spans="1:11" outlineLevel="2" x14ac:dyDescent="0.3">
      <c r="A850" s="6" t="s">
        <v>173</v>
      </c>
      <c r="B850" s="7" t="s">
        <v>428</v>
      </c>
      <c r="C850" s="8" t="s">
        <v>318</v>
      </c>
      <c r="D850" s="6">
        <v>11</v>
      </c>
      <c r="E850" s="9">
        <v>43276594</v>
      </c>
      <c r="F850" s="9">
        <v>43276594</v>
      </c>
      <c r="G850" s="9">
        <v>0</v>
      </c>
      <c r="H850" s="9">
        <v>5245736</v>
      </c>
      <c r="I850" s="9">
        <v>5240272</v>
      </c>
      <c r="J850" s="9">
        <v>5464</v>
      </c>
      <c r="K850" s="9">
        <v>-5464</v>
      </c>
    </row>
    <row r="851" spans="1:11" outlineLevel="2" x14ac:dyDescent="0.3">
      <c r="A851" s="6" t="s">
        <v>173</v>
      </c>
      <c r="B851" s="7" t="s">
        <v>479</v>
      </c>
      <c r="C851" s="8" t="s">
        <v>324</v>
      </c>
      <c r="D851" s="6">
        <v>26</v>
      </c>
      <c r="E851" s="9">
        <v>7457120</v>
      </c>
      <c r="F851" s="9">
        <v>7457120</v>
      </c>
      <c r="G851" s="9">
        <v>0</v>
      </c>
      <c r="H851" s="9">
        <v>1014331</v>
      </c>
      <c r="I851" s="9">
        <v>983829</v>
      </c>
      <c r="J851" s="9">
        <v>30502</v>
      </c>
      <c r="K851" s="9">
        <v>-30502</v>
      </c>
    </row>
    <row r="852" spans="1:11" outlineLevel="2" x14ac:dyDescent="0.3">
      <c r="A852" s="6" t="s">
        <v>173</v>
      </c>
      <c r="B852" s="7" t="s">
        <v>502</v>
      </c>
      <c r="C852" s="8" t="s">
        <v>324</v>
      </c>
      <c r="D852" s="6">
        <v>295</v>
      </c>
      <c r="E852" s="9">
        <v>136367742</v>
      </c>
      <c r="F852" s="9">
        <v>135960581</v>
      </c>
      <c r="G852" s="9">
        <v>407161</v>
      </c>
      <c r="H852" s="9">
        <v>0</v>
      </c>
      <c r="I852" s="9">
        <v>0</v>
      </c>
      <c r="J852" s="9">
        <v>0</v>
      </c>
      <c r="K852" s="9">
        <v>407161</v>
      </c>
    </row>
    <row r="853" spans="1:11" outlineLevel="1" x14ac:dyDescent="0.3">
      <c r="A853" s="6" t="s">
        <v>173</v>
      </c>
      <c r="B853" s="7" t="s">
        <v>95</v>
      </c>
      <c r="C853" s="8" t="s">
        <v>96</v>
      </c>
      <c r="D853" s="6">
        <v>42</v>
      </c>
      <c r="E853" s="9">
        <v>14287192</v>
      </c>
      <c r="F853" s="9">
        <v>14287192</v>
      </c>
      <c r="G853" s="9">
        <v>0</v>
      </c>
      <c r="H853" s="9">
        <v>111664</v>
      </c>
      <c r="I853" s="9">
        <v>111537</v>
      </c>
      <c r="J853" s="9">
        <v>127</v>
      </c>
      <c r="K853" s="9">
        <v>-127</v>
      </c>
    </row>
    <row r="854" spans="1:11" outlineLevel="2" x14ac:dyDescent="0.3">
      <c r="A854" s="6" t="s">
        <v>173</v>
      </c>
      <c r="B854" s="7" t="s">
        <v>178</v>
      </c>
      <c r="C854" s="8" t="s">
        <v>84</v>
      </c>
      <c r="D854" s="6">
        <v>92</v>
      </c>
      <c r="E854" s="9">
        <v>4416671</v>
      </c>
      <c r="F854" s="9">
        <v>4416671</v>
      </c>
      <c r="G854" s="9">
        <v>0</v>
      </c>
      <c r="H854" s="9">
        <v>67236</v>
      </c>
      <c r="I854" s="9">
        <v>67019</v>
      </c>
      <c r="J854" s="9">
        <v>217</v>
      </c>
      <c r="K854" s="9">
        <v>-217</v>
      </c>
    </row>
    <row r="855" spans="1:11" outlineLevel="2" x14ac:dyDescent="0.3">
      <c r="A855" s="6" t="s">
        <v>173</v>
      </c>
      <c r="B855" s="7" t="s">
        <v>83</v>
      </c>
      <c r="C855" s="8" t="s">
        <v>84</v>
      </c>
      <c r="D855" s="6">
        <v>218</v>
      </c>
      <c r="E855" s="9">
        <v>222400</v>
      </c>
      <c r="F855" s="9">
        <v>219969</v>
      </c>
      <c r="G855" s="9">
        <v>2431</v>
      </c>
      <c r="H855" s="9">
        <v>0</v>
      </c>
      <c r="I855" s="9">
        <v>0</v>
      </c>
      <c r="J855" s="9">
        <v>0</v>
      </c>
      <c r="K855" s="9">
        <v>2431</v>
      </c>
    </row>
    <row r="856" spans="1:11" outlineLevel="2" x14ac:dyDescent="0.3">
      <c r="A856" s="6" t="s">
        <v>173</v>
      </c>
      <c r="B856" s="7" t="s">
        <v>516</v>
      </c>
      <c r="C856" s="8" t="s">
        <v>515</v>
      </c>
      <c r="D856" s="6">
        <v>137</v>
      </c>
      <c r="E856" s="9">
        <v>-1723</v>
      </c>
      <c r="F856" s="9">
        <v>-1723</v>
      </c>
      <c r="G856" s="9">
        <v>0</v>
      </c>
      <c r="H856" s="9">
        <v>9508</v>
      </c>
      <c r="I856" s="9">
        <v>9266</v>
      </c>
      <c r="J856" s="9">
        <v>242</v>
      </c>
      <c r="K856" s="9">
        <v>-242</v>
      </c>
    </row>
    <row r="857" spans="1:11" outlineLevel="2" x14ac:dyDescent="0.3">
      <c r="A857" s="6" t="s">
        <v>173</v>
      </c>
      <c r="B857" s="7" t="s">
        <v>514</v>
      </c>
      <c r="C857" s="8" t="s">
        <v>515</v>
      </c>
      <c r="D857" s="6">
        <v>184</v>
      </c>
      <c r="E857" s="9">
        <v>3567570</v>
      </c>
      <c r="F857" s="9">
        <v>3567570</v>
      </c>
      <c r="G857" s="9">
        <v>0</v>
      </c>
      <c r="H857" s="9">
        <v>21765</v>
      </c>
      <c r="I857" s="9">
        <v>21752</v>
      </c>
      <c r="J857" s="9">
        <v>13</v>
      </c>
      <c r="K857" s="9">
        <v>-13</v>
      </c>
    </row>
    <row r="858" spans="1:11" outlineLevel="2" x14ac:dyDescent="0.3">
      <c r="A858" s="6" t="s">
        <v>173</v>
      </c>
      <c r="B858" s="7" t="s">
        <v>503</v>
      </c>
      <c r="C858" s="8" t="s">
        <v>476</v>
      </c>
      <c r="D858" s="6">
        <v>208</v>
      </c>
      <c r="E858" s="9">
        <v>23284241</v>
      </c>
      <c r="F858" s="9">
        <v>23249938</v>
      </c>
      <c r="G858" s="9">
        <v>34303</v>
      </c>
      <c r="H858" s="9">
        <v>1272821</v>
      </c>
      <c r="I858" s="9">
        <v>1272821</v>
      </c>
      <c r="J858" s="9">
        <v>0</v>
      </c>
      <c r="K858" s="9">
        <v>34303</v>
      </c>
    </row>
    <row r="859" spans="1:11" outlineLevel="1" x14ac:dyDescent="0.3">
      <c r="A859" s="10" t="s">
        <v>176</v>
      </c>
      <c r="B859" s="10"/>
      <c r="C859" s="10"/>
      <c r="D859" s="10"/>
      <c r="E859" s="11">
        <f t="shared" ref="E859:K859" si="24">SUBTOTAL(9,E848:E858)</f>
        <v>271886547</v>
      </c>
      <c r="F859" s="11">
        <f t="shared" si="24"/>
        <v>268967982</v>
      </c>
      <c r="G859" s="11">
        <f t="shared" si="24"/>
        <v>2918565</v>
      </c>
      <c r="H859" s="11">
        <f t="shared" si="24"/>
        <v>7809689</v>
      </c>
      <c r="I859" s="11">
        <f t="shared" si="24"/>
        <v>7771385</v>
      </c>
      <c r="J859" s="11">
        <f t="shared" si="24"/>
        <v>38304</v>
      </c>
      <c r="K859" s="11">
        <f t="shared" si="24"/>
        <v>2880261</v>
      </c>
    </row>
    <row r="860" spans="1:11" outlineLevel="2" x14ac:dyDescent="0.3">
      <c r="A860" s="6" t="s">
        <v>177</v>
      </c>
      <c r="B860" s="7" t="s">
        <v>456</v>
      </c>
      <c r="C860" s="8" t="s">
        <v>453</v>
      </c>
      <c r="D860" s="6">
        <v>348</v>
      </c>
      <c r="E860" s="9">
        <v>33439820</v>
      </c>
      <c r="F860" s="9">
        <v>31066839</v>
      </c>
      <c r="G860" s="9">
        <v>2372981</v>
      </c>
      <c r="H860" s="9">
        <v>0</v>
      </c>
      <c r="I860" s="9">
        <v>0</v>
      </c>
      <c r="J860" s="9">
        <v>0</v>
      </c>
      <c r="K860" s="9">
        <v>2372981</v>
      </c>
    </row>
    <row r="861" spans="1:11" outlineLevel="2" x14ac:dyDescent="0.3">
      <c r="A861" s="6" t="s">
        <v>177</v>
      </c>
      <c r="B861" s="7" t="s">
        <v>428</v>
      </c>
      <c r="C861" s="8" t="s">
        <v>318</v>
      </c>
      <c r="D861" s="6">
        <v>11</v>
      </c>
      <c r="E861" s="9">
        <v>44841220</v>
      </c>
      <c r="F861" s="9">
        <v>44841220</v>
      </c>
      <c r="G861" s="9">
        <v>0</v>
      </c>
      <c r="H861" s="9">
        <v>4763751</v>
      </c>
      <c r="I861" s="9">
        <v>4753555</v>
      </c>
      <c r="J861" s="9">
        <v>10196</v>
      </c>
      <c r="K861" s="9">
        <v>-10196</v>
      </c>
    </row>
    <row r="862" spans="1:11" outlineLevel="2" x14ac:dyDescent="0.3">
      <c r="A862" s="6" t="s">
        <v>177</v>
      </c>
      <c r="B862" s="7" t="s">
        <v>502</v>
      </c>
      <c r="C862" s="8" t="s">
        <v>324</v>
      </c>
      <c r="D862" s="6">
        <v>295</v>
      </c>
      <c r="E862" s="9">
        <v>113120944</v>
      </c>
      <c r="F862" s="9">
        <v>113117899</v>
      </c>
      <c r="G862" s="9">
        <v>3045</v>
      </c>
      <c r="H862" s="9">
        <v>0</v>
      </c>
      <c r="I862" s="9">
        <v>0</v>
      </c>
      <c r="J862" s="9">
        <v>0</v>
      </c>
      <c r="K862" s="9">
        <v>3045</v>
      </c>
    </row>
    <row r="863" spans="1:11" outlineLevel="2" x14ac:dyDescent="0.3">
      <c r="A863" s="6" t="s">
        <v>177</v>
      </c>
      <c r="B863" s="7" t="s">
        <v>95</v>
      </c>
      <c r="C863" s="8" t="s">
        <v>96</v>
      </c>
      <c r="D863" s="6">
        <v>42</v>
      </c>
      <c r="E863" s="9">
        <v>11713000</v>
      </c>
      <c r="F863" s="9">
        <v>11713000</v>
      </c>
      <c r="G863" s="9">
        <v>0</v>
      </c>
      <c r="H863" s="9">
        <v>1237169</v>
      </c>
      <c r="I863" s="9">
        <v>1236569</v>
      </c>
      <c r="J863" s="9">
        <v>600</v>
      </c>
      <c r="K863" s="9">
        <v>-600</v>
      </c>
    </row>
    <row r="864" spans="1:11" outlineLevel="2" x14ac:dyDescent="0.3">
      <c r="A864" s="6" t="s">
        <v>177</v>
      </c>
      <c r="B864" s="7" t="s">
        <v>431</v>
      </c>
      <c r="C864" s="8" t="s">
        <v>337</v>
      </c>
      <c r="D864" s="6">
        <v>244</v>
      </c>
      <c r="E864" s="9">
        <v>860408</v>
      </c>
      <c r="F864" s="9">
        <v>860408</v>
      </c>
      <c r="G864" s="9">
        <v>0</v>
      </c>
      <c r="H864" s="9">
        <v>3186168</v>
      </c>
      <c r="I864" s="9">
        <v>1861377</v>
      </c>
      <c r="J864" s="9">
        <v>1324791</v>
      </c>
      <c r="K864" s="9">
        <v>-1324791</v>
      </c>
    </row>
    <row r="865" spans="1:11" outlineLevel="2" x14ac:dyDescent="0.3">
      <c r="A865" s="6" t="s">
        <v>177</v>
      </c>
      <c r="B865" s="7" t="s">
        <v>391</v>
      </c>
      <c r="C865" s="8" t="s">
        <v>392</v>
      </c>
      <c r="D865" s="6">
        <v>171</v>
      </c>
      <c r="E865" s="9">
        <v>2804864</v>
      </c>
      <c r="F865" s="9">
        <v>2804864</v>
      </c>
      <c r="G865" s="9">
        <v>0</v>
      </c>
      <c r="H865" s="9">
        <v>484721</v>
      </c>
      <c r="I865" s="9">
        <v>484421</v>
      </c>
      <c r="J865" s="9">
        <v>300</v>
      </c>
      <c r="K865" s="9">
        <v>-300</v>
      </c>
    </row>
    <row r="866" spans="1:11" outlineLevel="2" x14ac:dyDescent="0.3">
      <c r="A866" s="10" t="s">
        <v>181</v>
      </c>
      <c r="B866" s="10"/>
      <c r="C866" s="10"/>
      <c r="D866" s="10"/>
      <c r="E866" s="11">
        <f t="shared" ref="E866:K866" si="25">SUBTOTAL(9,E860:E865)</f>
        <v>206780256</v>
      </c>
      <c r="F866" s="11">
        <f t="shared" si="25"/>
        <v>204404230</v>
      </c>
      <c r="G866" s="11">
        <f t="shared" si="25"/>
        <v>2376026</v>
      </c>
      <c r="H866" s="11">
        <f t="shared" si="25"/>
        <v>9671809</v>
      </c>
      <c r="I866" s="11">
        <f t="shared" si="25"/>
        <v>8335922</v>
      </c>
      <c r="J866" s="11">
        <f t="shared" si="25"/>
        <v>1335887</v>
      </c>
      <c r="K866" s="11">
        <f t="shared" si="25"/>
        <v>1040139</v>
      </c>
    </row>
    <row r="867" spans="1:11" outlineLevel="2" x14ac:dyDescent="0.3">
      <c r="A867" s="6" t="s">
        <v>182</v>
      </c>
      <c r="B867" s="7" t="s">
        <v>456</v>
      </c>
      <c r="C867" s="8" t="s">
        <v>453</v>
      </c>
      <c r="D867" s="6">
        <v>348</v>
      </c>
      <c r="E867" s="9">
        <v>32997398</v>
      </c>
      <c r="F867" s="9">
        <v>30671594</v>
      </c>
      <c r="G867" s="9">
        <v>2325804</v>
      </c>
      <c r="H867" s="9">
        <v>0</v>
      </c>
      <c r="I867" s="9">
        <v>0</v>
      </c>
      <c r="J867" s="9">
        <v>0</v>
      </c>
      <c r="K867" s="9">
        <v>2325804</v>
      </c>
    </row>
    <row r="868" spans="1:11" outlineLevel="1" x14ac:dyDescent="0.3">
      <c r="A868" s="6" t="s">
        <v>182</v>
      </c>
      <c r="B868" s="7" t="s">
        <v>428</v>
      </c>
      <c r="C868" s="8" t="s">
        <v>318</v>
      </c>
      <c r="D868" s="6">
        <v>11</v>
      </c>
      <c r="E868" s="9">
        <v>36462408</v>
      </c>
      <c r="F868" s="9">
        <v>36462408</v>
      </c>
      <c r="G868" s="9">
        <v>0</v>
      </c>
      <c r="H868" s="9">
        <v>6956351</v>
      </c>
      <c r="I868" s="9">
        <v>6947061</v>
      </c>
      <c r="J868" s="9">
        <v>9290</v>
      </c>
      <c r="K868" s="9">
        <v>-9290</v>
      </c>
    </row>
    <row r="869" spans="1:11" outlineLevel="2" x14ac:dyDescent="0.3">
      <c r="A869" s="6" t="s">
        <v>182</v>
      </c>
      <c r="B869" s="7" t="s">
        <v>506</v>
      </c>
      <c r="C869" s="8" t="s">
        <v>496</v>
      </c>
      <c r="D869" s="6">
        <v>75</v>
      </c>
      <c r="E869" s="9">
        <v>21038713</v>
      </c>
      <c r="F869" s="9">
        <v>21038713</v>
      </c>
      <c r="G869" s="9">
        <v>0</v>
      </c>
      <c r="H869" s="9">
        <v>1479796</v>
      </c>
      <c r="I869" s="9">
        <v>1479331</v>
      </c>
      <c r="J869" s="9">
        <v>465</v>
      </c>
      <c r="K869" s="9">
        <v>-465</v>
      </c>
    </row>
    <row r="870" spans="1:11" outlineLevel="2" x14ac:dyDescent="0.3">
      <c r="A870" s="6" t="s">
        <v>182</v>
      </c>
      <c r="B870" s="7" t="s">
        <v>438</v>
      </c>
      <c r="C870" s="8" t="s">
        <v>439</v>
      </c>
      <c r="D870" s="6">
        <v>148</v>
      </c>
      <c r="E870" s="9">
        <v>1779879</v>
      </c>
      <c r="F870" s="9">
        <v>1779879</v>
      </c>
      <c r="G870" s="9">
        <v>0</v>
      </c>
      <c r="H870" s="9">
        <v>249145</v>
      </c>
      <c r="I870" s="9">
        <v>248887</v>
      </c>
      <c r="J870" s="9">
        <v>258</v>
      </c>
      <c r="K870" s="9">
        <v>-258</v>
      </c>
    </row>
    <row r="871" spans="1:11" outlineLevel="2" x14ac:dyDescent="0.3">
      <c r="A871" s="6" t="s">
        <v>182</v>
      </c>
      <c r="B871" s="7" t="s">
        <v>517</v>
      </c>
      <c r="C871" s="8" t="s">
        <v>439</v>
      </c>
      <c r="D871" s="6">
        <v>149</v>
      </c>
      <c r="E871" s="9">
        <v>1091525</v>
      </c>
      <c r="F871" s="9">
        <v>1091525</v>
      </c>
      <c r="G871" s="9">
        <v>0</v>
      </c>
      <c r="H871" s="9">
        <v>437671</v>
      </c>
      <c r="I871" s="9">
        <v>436936</v>
      </c>
      <c r="J871" s="9">
        <v>735</v>
      </c>
      <c r="K871" s="9">
        <v>-735</v>
      </c>
    </row>
    <row r="872" spans="1:11" outlineLevel="2" x14ac:dyDescent="0.3">
      <c r="A872" s="6" t="s">
        <v>182</v>
      </c>
      <c r="B872" s="7" t="s">
        <v>178</v>
      </c>
      <c r="C872" s="8" t="s">
        <v>84</v>
      </c>
      <c r="D872" s="6">
        <v>92</v>
      </c>
      <c r="E872" s="9">
        <v>3396990</v>
      </c>
      <c r="F872" s="9">
        <v>3396990</v>
      </c>
      <c r="G872" s="9">
        <v>0</v>
      </c>
      <c r="H872" s="9">
        <v>223087</v>
      </c>
      <c r="I872" s="9">
        <v>220400</v>
      </c>
      <c r="J872" s="9">
        <v>2687</v>
      </c>
      <c r="K872" s="9">
        <v>-2687</v>
      </c>
    </row>
    <row r="873" spans="1:11" outlineLevel="1" x14ac:dyDescent="0.3">
      <c r="A873" s="10" t="s">
        <v>183</v>
      </c>
      <c r="B873" s="10"/>
      <c r="C873" s="10"/>
      <c r="D873" s="10"/>
      <c r="E873" s="11">
        <f t="shared" ref="E873:K873" si="26">SUBTOTAL(9,E867:E872)</f>
        <v>96766913</v>
      </c>
      <c r="F873" s="11">
        <f t="shared" si="26"/>
        <v>94441109</v>
      </c>
      <c r="G873" s="11">
        <f t="shared" si="26"/>
        <v>2325804</v>
      </c>
      <c r="H873" s="11">
        <f t="shared" si="26"/>
        <v>9346050</v>
      </c>
      <c r="I873" s="11">
        <f t="shared" si="26"/>
        <v>9332615</v>
      </c>
      <c r="J873" s="11">
        <f t="shared" si="26"/>
        <v>13435</v>
      </c>
      <c r="K873" s="11">
        <f t="shared" si="26"/>
        <v>2312369</v>
      </c>
    </row>
    <row r="874" spans="1:11" outlineLevel="2" x14ac:dyDescent="0.3">
      <c r="A874" s="6" t="s">
        <v>184</v>
      </c>
      <c r="B874" s="7" t="s">
        <v>456</v>
      </c>
      <c r="C874" s="8" t="s">
        <v>453</v>
      </c>
      <c r="D874" s="6">
        <v>348</v>
      </c>
      <c r="E874" s="9">
        <v>31728592</v>
      </c>
      <c r="F874" s="9">
        <v>29479003</v>
      </c>
      <c r="G874" s="9">
        <v>2249589</v>
      </c>
      <c r="H874" s="9">
        <v>0</v>
      </c>
      <c r="I874" s="9">
        <v>0</v>
      </c>
      <c r="J874" s="9">
        <v>0</v>
      </c>
      <c r="K874" s="9">
        <v>2249589</v>
      </c>
    </row>
    <row r="875" spans="1:11" outlineLevel="2" x14ac:dyDescent="0.3">
      <c r="A875" s="6" t="s">
        <v>184</v>
      </c>
      <c r="B875" s="7" t="s">
        <v>428</v>
      </c>
      <c r="C875" s="8" t="s">
        <v>318</v>
      </c>
      <c r="D875" s="6">
        <v>11</v>
      </c>
      <c r="E875" s="9">
        <v>35731370</v>
      </c>
      <c r="F875" s="9">
        <v>35731370</v>
      </c>
      <c r="G875" s="9">
        <v>0</v>
      </c>
      <c r="H875" s="9">
        <v>8222200</v>
      </c>
      <c r="I875" s="9">
        <v>8207235</v>
      </c>
      <c r="J875" s="9">
        <v>14965</v>
      </c>
      <c r="K875" s="9">
        <v>-14965</v>
      </c>
    </row>
    <row r="876" spans="1:11" outlineLevel="2" x14ac:dyDescent="0.3">
      <c r="A876" s="6" t="s">
        <v>184</v>
      </c>
      <c r="B876" s="7" t="s">
        <v>178</v>
      </c>
      <c r="C876" s="8" t="s">
        <v>84</v>
      </c>
      <c r="D876" s="6">
        <v>92</v>
      </c>
      <c r="E876" s="9">
        <v>2713598</v>
      </c>
      <c r="F876" s="9">
        <v>2713598</v>
      </c>
      <c r="G876" s="9">
        <v>0</v>
      </c>
      <c r="H876" s="9">
        <v>217201</v>
      </c>
      <c r="I876" s="9">
        <v>217050</v>
      </c>
      <c r="J876" s="9">
        <v>151</v>
      </c>
      <c r="K876" s="9">
        <v>-151</v>
      </c>
    </row>
    <row r="877" spans="1:11" outlineLevel="2" x14ac:dyDescent="0.3">
      <c r="A877" s="6" t="s">
        <v>184</v>
      </c>
      <c r="B877" s="7" t="s">
        <v>508</v>
      </c>
      <c r="C877" s="8" t="s">
        <v>509</v>
      </c>
      <c r="D877" s="6">
        <v>156</v>
      </c>
      <c r="E877" s="9">
        <v>5772216</v>
      </c>
      <c r="F877" s="9">
        <v>5772216</v>
      </c>
      <c r="G877" s="9">
        <v>0</v>
      </c>
      <c r="H877" s="9">
        <v>136699</v>
      </c>
      <c r="I877" s="9">
        <v>136651</v>
      </c>
      <c r="J877" s="9">
        <v>48</v>
      </c>
      <c r="K877" s="9">
        <v>-48</v>
      </c>
    </row>
    <row r="878" spans="1:11" outlineLevel="1" x14ac:dyDescent="0.3">
      <c r="A878" s="6" t="s">
        <v>184</v>
      </c>
      <c r="B878" s="7" t="s">
        <v>470</v>
      </c>
      <c r="C878" s="8" t="s">
        <v>471</v>
      </c>
      <c r="D878" s="6">
        <v>58</v>
      </c>
      <c r="E878" s="9">
        <v>2051761</v>
      </c>
      <c r="F878" s="9">
        <v>2051761</v>
      </c>
      <c r="G878" s="9">
        <v>0</v>
      </c>
      <c r="H878" s="9">
        <v>64789</v>
      </c>
      <c r="I878" s="9">
        <v>64485</v>
      </c>
      <c r="J878" s="9">
        <v>304</v>
      </c>
      <c r="K878" s="9">
        <v>-304</v>
      </c>
    </row>
    <row r="879" spans="1:11" outlineLevel="2" x14ac:dyDescent="0.3">
      <c r="A879" s="10" t="s">
        <v>185</v>
      </c>
      <c r="B879" s="10"/>
      <c r="C879" s="10"/>
      <c r="D879" s="10"/>
      <c r="E879" s="11">
        <f t="shared" ref="E879:K879" si="27">SUBTOTAL(9,E874:E878)</f>
        <v>77997537</v>
      </c>
      <c r="F879" s="11">
        <f t="shared" si="27"/>
        <v>75747948</v>
      </c>
      <c r="G879" s="11">
        <f t="shared" si="27"/>
        <v>2249589</v>
      </c>
      <c r="H879" s="11">
        <f t="shared" si="27"/>
        <v>8640889</v>
      </c>
      <c r="I879" s="11">
        <f t="shared" si="27"/>
        <v>8625421</v>
      </c>
      <c r="J879" s="11">
        <f t="shared" si="27"/>
        <v>15468</v>
      </c>
      <c r="K879" s="11">
        <f t="shared" si="27"/>
        <v>2234121</v>
      </c>
    </row>
    <row r="880" spans="1:11" outlineLevel="2" x14ac:dyDescent="0.3">
      <c r="A880" s="6" t="s">
        <v>186</v>
      </c>
      <c r="B880" s="7" t="s">
        <v>504</v>
      </c>
      <c r="C880" s="8" t="s">
        <v>308</v>
      </c>
      <c r="D880" s="6">
        <v>123</v>
      </c>
      <c r="E880" s="9">
        <v>2063016</v>
      </c>
      <c r="F880" s="9">
        <v>2063016</v>
      </c>
      <c r="G880" s="9">
        <v>0</v>
      </c>
      <c r="H880" s="9">
        <v>691837</v>
      </c>
      <c r="I880" s="9">
        <v>691774</v>
      </c>
      <c r="J880" s="9">
        <v>63</v>
      </c>
      <c r="K880" s="9">
        <v>-63</v>
      </c>
    </row>
    <row r="881" spans="1:11" outlineLevel="2" x14ac:dyDescent="0.3">
      <c r="A881" s="6" t="s">
        <v>186</v>
      </c>
      <c r="B881" s="7" t="s">
        <v>456</v>
      </c>
      <c r="C881" s="8" t="s">
        <v>453</v>
      </c>
      <c r="D881" s="6">
        <v>348</v>
      </c>
      <c r="E881" s="9">
        <v>30064772</v>
      </c>
      <c r="F881" s="9">
        <v>27948374</v>
      </c>
      <c r="G881" s="9">
        <v>2116398</v>
      </c>
      <c r="H881" s="9">
        <v>0</v>
      </c>
      <c r="I881" s="9">
        <v>0</v>
      </c>
      <c r="J881" s="9">
        <v>0</v>
      </c>
      <c r="K881" s="9">
        <v>2116398</v>
      </c>
    </row>
    <row r="882" spans="1:11" outlineLevel="1" x14ac:dyDescent="0.3">
      <c r="A882" s="6" t="s">
        <v>186</v>
      </c>
      <c r="B882" s="7" t="s">
        <v>428</v>
      </c>
      <c r="C882" s="8" t="s">
        <v>318</v>
      </c>
      <c r="D882" s="6">
        <v>11</v>
      </c>
      <c r="E882" s="9">
        <v>31593705</v>
      </c>
      <c r="F882" s="9">
        <v>31593705</v>
      </c>
      <c r="G882" s="9">
        <v>0</v>
      </c>
      <c r="H882" s="9">
        <v>9201086</v>
      </c>
      <c r="I882" s="9">
        <v>9191407</v>
      </c>
      <c r="J882" s="9">
        <v>9679</v>
      </c>
      <c r="K882" s="9">
        <v>-9679</v>
      </c>
    </row>
    <row r="883" spans="1:11" outlineLevel="2" x14ac:dyDescent="0.3">
      <c r="A883" s="6" t="s">
        <v>186</v>
      </c>
      <c r="B883" s="7" t="s">
        <v>518</v>
      </c>
      <c r="C883" s="8" t="s">
        <v>519</v>
      </c>
      <c r="D883" s="6">
        <v>79</v>
      </c>
      <c r="E883" s="9">
        <v>2929406</v>
      </c>
      <c r="F883" s="9">
        <v>2929406</v>
      </c>
      <c r="G883" s="9">
        <v>0</v>
      </c>
      <c r="H883" s="9">
        <v>60858</v>
      </c>
      <c r="I883" s="9">
        <v>60790</v>
      </c>
      <c r="J883" s="9">
        <v>68</v>
      </c>
      <c r="K883" s="9">
        <v>-68</v>
      </c>
    </row>
    <row r="884" spans="1:11" outlineLevel="2" x14ac:dyDescent="0.3">
      <c r="A884" s="6" t="s">
        <v>186</v>
      </c>
      <c r="B884" s="7" t="s">
        <v>506</v>
      </c>
      <c r="C884" s="8" t="s">
        <v>496</v>
      </c>
      <c r="D884" s="6">
        <v>75</v>
      </c>
      <c r="E884" s="9">
        <v>7354211</v>
      </c>
      <c r="F884" s="9">
        <v>7354211</v>
      </c>
      <c r="G884" s="9">
        <v>0</v>
      </c>
      <c r="H884" s="9">
        <v>62469</v>
      </c>
      <c r="I884" s="9">
        <v>62179</v>
      </c>
      <c r="J884" s="9">
        <v>290</v>
      </c>
      <c r="K884" s="9">
        <v>-290</v>
      </c>
    </row>
    <row r="885" spans="1:11" outlineLevel="1" x14ac:dyDescent="0.3">
      <c r="A885" s="6" t="s">
        <v>186</v>
      </c>
      <c r="B885" s="7" t="s">
        <v>178</v>
      </c>
      <c r="C885" s="8" t="s">
        <v>84</v>
      </c>
      <c r="D885" s="6">
        <v>92</v>
      </c>
      <c r="E885" s="9">
        <v>1774560</v>
      </c>
      <c r="F885" s="9">
        <v>1774560</v>
      </c>
      <c r="G885" s="9">
        <v>0</v>
      </c>
      <c r="H885" s="9">
        <v>208523</v>
      </c>
      <c r="I885" s="9">
        <v>208225</v>
      </c>
      <c r="J885" s="9">
        <v>298</v>
      </c>
      <c r="K885" s="9">
        <v>-298</v>
      </c>
    </row>
    <row r="886" spans="1:11" outlineLevel="2" x14ac:dyDescent="0.3">
      <c r="A886" s="6" t="s">
        <v>186</v>
      </c>
      <c r="B886" s="7" t="s">
        <v>508</v>
      </c>
      <c r="C886" s="8" t="s">
        <v>509</v>
      </c>
      <c r="D886" s="6">
        <v>156</v>
      </c>
      <c r="E886" s="9">
        <v>4726009</v>
      </c>
      <c r="F886" s="9">
        <v>4726009</v>
      </c>
      <c r="G886" s="9">
        <v>0</v>
      </c>
      <c r="H886" s="9">
        <v>86368</v>
      </c>
      <c r="I886" s="9">
        <v>86324</v>
      </c>
      <c r="J886" s="9">
        <v>44</v>
      </c>
      <c r="K886" s="9">
        <v>-44</v>
      </c>
    </row>
    <row r="887" spans="1:11" outlineLevel="2" x14ac:dyDescent="0.3">
      <c r="A887" s="6" t="s">
        <v>186</v>
      </c>
      <c r="B887" s="7" t="s">
        <v>520</v>
      </c>
      <c r="C887" s="8" t="s">
        <v>521</v>
      </c>
      <c r="D887" s="6">
        <v>115</v>
      </c>
      <c r="E887" s="9">
        <v>562926</v>
      </c>
      <c r="F887" s="9">
        <v>562926</v>
      </c>
      <c r="G887" s="9">
        <v>0</v>
      </c>
      <c r="H887" s="9">
        <v>219834</v>
      </c>
      <c r="I887" s="9">
        <v>219565</v>
      </c>
      <c r="J887" s="9">
        <v>269</v>
      </c>
      <c r="K887" s="9">
        <v>-269</v>
      </c>
    </row>
    <row r="888" spans="1:11" outlineLevel="1" x14ac:dyDescent="0.3">
      <c r="A888" s="10" t="s">
        <v>187</v>
      </c>
      <c r="B888" s="10"/>
      <c r="C888" s="10"/>
      <c r="D888" s="10"/>
      <c r="E888" s="11">
        <f t="shared" ref="E888:K888" si="28">SUBTOTAL(9,E880:E887)</f>
        <v>81068605</v>
      </c>
      <c r="F888" s="11">
        <f t="shared" si="28"/>
        <v>78952207</v>
      </c>
      <c r="G888" s="11">
        <f t="shared" si="28"/>
        <v>2116398</v>
      </c>
      <c r="H888" s="11">
        <f t="shared" si="28"/>
        <v>10530975</v>
      </c>
      <c r="I888" s="11">
        <f t="shared" si="28"/>
        <v>10520264</v>
      </c>
      <c r="J888" s="11">
        <f t="shared" si="28"/>
        <v>10711</v>
      </c>
      <c r="K888" s="11">
        <f t="shared" si="28"/>
        <v>2105687</v>
      </c>
    </row>
    <row r="889" spans="1:11" outlineLevel="2" x14ac:dyDescent="0.3">
      <c r="A889" s="6" t="s">
        <v>188</v>
      </c>
      <c r="B889" s="7" t="s">
        <v>456</v>
      </c>
      <c r="C889" s="8" t="s">
        <v>453</v>
      </c>
      <c r="D889" s="6">
        <v>348</v>
      </c>
      <c r="E889" s="9">
        <v>28400653</v>
      </c>
      <c r="F889" s="9">
        <v>26404035</v>
      </c>
      <c r="G889" s="9">
        <v>1996618</v>
      </c>
      <c r="H889" s="9">
        <v>0</v>
      </c>
      <c r="I889" s="9">
        <v>0</v>
      </c>
      <c r="J889" s="9">
        <v>0</v>
      </c>
      <c r="K889" s="9">
        <v>1996618</v>
      </c>
    </row>
    <row r="890" spans="1:11" outlineLevel="2" x14ac:dyDescent="0.3">
      <c r="A890" s="6" t="s">
        <v>188</v>
      </c>
      <c r="B890" s="7" t="s">
        <v>178</v>
      </c>
      <c r="C890" s="8" t="s">
        <v>84</v>
      </c>
      <c r="D890" s="6">
        <v>92</v>
      </c>
      <c r="E890" s="9">
        <v>1128612</v>
      </c>
      <c r="F890" s="9">
        <v>1128612</v>
      </c>
      <c r="G890" s="9">
        <v>0</v>
      </c>
      <c r="H890" s="9">
        <v>2880</v>
      </c>
      <c r="I890" s="9">
        <v>2634</v>
      </c>
      <c r="J890" s="9">
        <v>246</v>
      </c>
      <c r="K890" s="9">
        <v>-246</v>
      </c>
    </row>
    <row r="891" spans="1:11" outlineLevel="1" x14ac:dyDescent="0.3">
      <c r="A891" s="6" t="s">
        <v>188</v>
      </c>
      <c r="B891" s="7" t="s">
        <v>489</v>
      </c>
      <c r="C891" s="8" t="s">
        <v>490</v>
      </c>
      <c r="D891" s="6">
        <v>151</v>
      </c>
      <c r="E891" s="9">
        <v>544631</v>
      </c>
      <c r="F891" s="9">
        <v>544631</v>
      </c>
      <c r="G891" s="9">
        <v>0</v>
      </c>
      <c r="H891" s="9">
        <v>3055</v>
      </c>
      <c r="I891" s="9">
        <v>2643</v>
      </c>
      <c r="J891" s="9">
        <v>412</v>
      </c>
      <c r="K891" s="9">
        <v>-412</v>
      </c>
    </row>
    <row r="892" spans="1:11" outlineLevel="2" x14ac:dyDescent="0.3">
      <c r="A892" s="6" t="s">
        <v>188</v>
      </c>
      <c r="B892" s="7" t="s">
        <v>508</v>
      </c>
      <c r="C892" s="8" t="s">
        <v>509</v>
      </c>
      <c r="D892" s="6">
        <v>156</v>
      </c>
      <c r="E892" s="9">
        <v>4230530</v>
      </c>
      <c r="F892" s="9">
        <v>4230530</v>
      </c>
      <c r="G892" s="9">
        <v>0</v>
      </c>
      <c r="H892" s="9">
        <v>73525</v>
      </c>
      <c r="I892" s="9">
        <v>73477</v>
      </c>
      <c r="J892" s="9">
        <v>48</v>
      </c>
      <c r="K892" s="9">
        <v>-48</v>
      </c>
    </row>
    <row r="893" spans="1:11" outlineLevel="1" x14ac:dyDescent="0.3">
      <c r="A893" s="10" t="s">
        <v>189</v>
      </c>
      <c r="B893" s="10"/>
      <c r="C893" s="10"/>
      <c r="D893" s="10"/>
      <c r="E893" s="11">
        <f t="shared" ref="E893:K893" si="29">SUBTOTAL(9,E889:E892)</f>
        <v>34304426</v>
      </c>
      <c r="F893" s="11">
        <f t="shared" si="29"/>
        <v>32307808</v>
      </c>
      <c r="G893" s="11">
        <f t="shared" si="29"/>
        <v>1996618</v>
      </c>
      <c r="H893" s="11">
        <f t="shared" si="29"/>
        <v>79460</v>
      </c>
      <c r="I893" s="11">
        <f t="shared" si="29"/>
        <v>78754</v>
      </c>
      <c r="J893" s="11">
        <f t="shared" si="29"/>
        <v>706</v>
      </c>
      <c r="K893" s="11">
        <f t="shared" si="29"/>
        <v>1995912</v>
      </c>
    </row>
    <row r="894" spans="1:11" outlineLevel="2" x14ac:dyDescent="0.3">
      <c r="A894" s="6" t="s">
        <v>522</v>
      </c>
      <c r="B894" s="7" t="s">
        <v>456</v>
      </c>
      <c r="C894" s="8" t="s">
        <v>453</v>
      </c>
      <c r="D894" s="6">
        <v>348</v>
      </c>
      <c r="E894" s="9">
        <v>27596496</v>
      </c>
      <c r="F894" s="9">
        <v>25255912</v>
      </c>
      <c r="G894" s="9">
        <v>2340584</v>
      </c>
      <c r="H894" s="9">
        <v>0</v>
      </c>
      <c r="I894" s="9">
        <v>0</v>
      </c>
      <c r="J894" s="9">
        <v>0</v>
      </c>
      <c r="K894" s="9">
        <v>2340584</v>
      </c>
    </row>
    <row r="895" spans="1:11" outlineLevel="1" x14ac:dyDescent="0.3">
      <c r="A895" s="6" t="s">
        <v>522</v>
      </c>
      <c r="B895" s="7" t="s">
        <v>428</v>
      </c>
      <c r="C895" s="8" t="s">
        <v>318</v>
      </c>
      <c r="D895" s="6">
        <v>11</v>
      </c>
      <c r="E895" s="9">
        <v>29969495</v>
      </c>
      <c r="F895" s="9">
        <v>29969495</v>
      </c>
      <c r="G895" s="9">
        <v>0</v>
      </c>
      <c r="H895" s="9">
        <v>3859762</v>
      </c>
      <c r="I895" s="9">
        <v>3792203</v>
      </c>
      <c r="J895" s="9">
        <v>67559</v>
      </c>
      <c r="K895" s="9">
        <v>-67559</v>
      </c>
    </row>
    <row r="896" spans="1:11" outlineLevel="2" x14ac:dyDescent="0.3">
      <c r="A896" s="6" t="s">
        <v>522</v>
      </c>
      <c r="B896" s="7" t="s">
        <v>178</v>
      </c>
      <c r="C896" s="8" t="s">
        <v>84</v>
      </c>
      <c r="D896" s="6">
        <v>92</v>
      </c>
      <c r="E896" s="9">
        <v>748308</v>
      </c>
      <c r="F896" s="9">
        <v>748308</v>
      </c>
      <c r="G896" s="9">
        <v>0</v>
      </c>
      <c r="H896" s="9">
        <v>551</v>
      </c>
      <c r="I896" s="9">
        <v>0</v>
      </c>
      <c r="J896" s="9">
        <v>551</v>
      </c>
      <c r="K896" s="9">
        <v>-551</v>
      </c>
    </row>
    <row r="897" spans="1:11" outlineLevel="1" x14ac:dyDescent="0.3">
      <c r="A897" s="6" t="s">
        <v>522</v>
      </c>
      <c r="B897" s="7" t="s">
        <v>508</v>
      </c>
      <c r="C897" s="8" t="s">
        <v>509</v>
      </c>
      <c r="D897" s="6">
        <v>156</v>
      </c>
      <c r="E897" s="9">
        <v>2184496</v>
      </c>
      <c r="F897" s="9">
        <v>2184496</v>
      </c>
      <c r="G897" s="9">
        <v>0</v>
      </c>
      <c r="H897" s="9">
        <v>32867</v>
      </c>
      <c r="I897" s="9">
        <v>32835</v>
      </c>
      <c r="J897" s="9">
        <v>32</v>
      </c>
      <c r="K897" s="9">
        <v>-32</v>
      </c>
    </row>
    <row r="898" spans="1:11" outlineLevel="2" x14ac:dyDescent="0.3">
      <c r="A898" s="10" t="s">
        <v>523</v>
      </c>
      <c r="B898" s="10"/>
      <c r="C898" s="10"/>
      <c r="D898" s="10"/>
      <c r="E898" s="11">
        <f t="shared" ref="E898:K898" si="30">SUBTOTAL(9,E894:E897)</f>
        <v>60498795</v>
      </c>
      <c r="F898" s="11">
        <f t="shared" si="30"/>
        <v>58158211</v>
      </c>
      <c r="G898" s="11">
        <f t="shared" si="30"/>
        <v>2340584</v>
      </c>
      <c r="H898" s="11">
        <f t="shared" si="30"/>
        <v>3893180</v>
      </c>
      <c r="I898" s="11">
        <f t="shared" si="30"/>
        <v>3825038</v>
      </c>
      <c r="J898" s="11">
        <f t="shared" si="30"/>
        <v>68142</v>
      </c>
      <c r="K898" s="11">
        <f t="shared" si="30"/>
        <v>2272442</v>
      </c>
    </row>
    <row r="899" spans="1:11" outlineLevel="1" x14ac:dyDescent="0.3">
      <c r="A899" s="6" t="s">
        <v>190</v>
      </c>
      <c r="B899" s="7" t="s">
        <v>524</v>
      </c>
      <c r="C899" s="8" t="s">
        <v>525</v>
      </c>
      <c r="D899" s="6">
        <v>114</v>
      </c>
      <c r="E899" s="9">
        <v>11846195</v>
      </c>
      <c r="F899" s="9">
        <v>11846195</v>
      </c>
      <c r="G899" s="9">
        <v>0</v>
      </c>
      <c r="H899" s="9">
        <v>1179938</v>
      </c>
      <c r="I899" s="9">
        <v>1179552</v>
      </c>
      <c r="J899" s="9">
        <v>386</v>
      </c>
      <c r="K899" s="9">
        <v>-386</v>
      </c>
    </row>
    <row r="900" spans="1:11" outlineLevel="1" x14ac:dyDescent="0.3">
      <c r="A900" s="6" t="s">
        <v>190</v>
      </c>
      <c r="B900" s="7" t="s">
        <v>428</v>
      </c>
      <c r="C900" s="8" t="s">
        <v>318</v>
      </c>
      <c r="D900" s="6">
        <v>11</v>
      </c>
      <c r="E900" s="9">
        <v>29309461.629999999</v>
      </c>
      <c r="F900" s="9">
        <v>29309461.629999999</v>
      </c>
      <c r="G900" s="9">
        <v>0</v>
      </c>
      <c r="H900" s="9">
        <v>3004258.37</v>
      </c>
      <c r="I900" s="9">
        <v>2983106.37</v>
      </c>
      <c r="J900" s="9">
        <v>21152</v>
      </c>
      <c r="K900" s="9">
        <v>-21152</v>
      </c>
    </row>
    <row r="901" spans="1:11" x14ac:dyDescent="0.3">
      <c r="A901" s="6" t="s">
        <v>190</v>
      </c>
      <c r="B901" s="7" t="s">
        <v>518</v>
      </c>
      <c r="C901" s="8" t="s">
        <v>519</v>
      </c>
      <c r="D901" s="6">
        <v>79</v>
      </c>
      <c r="E901" s="9">
        <v>1853410</v>
      </c>
      <c r="F901" s="9">
        <v>1853410</v>
      </c>
      <c r="G901" s="9">
        <v>0</v>
      </c>
      <c r="H901" s="9">
        <v>654070</v>
      </c>
      <c r="I901" s="9">
        <v>649037</v>
      </c>
      <c r="J901" s="9">
        <v>5033</v>
      </c>
      <c r="K901" s="9">
        <v>-5033</v>
      </c>
    </row>
    <row r="902" spans="1:11" ht="15" customHeight="1" x14ac:dyDescent="0.3">
      <c r="A902" s="10" t="s">
        <v>193</v>
      </c>
      <c r="B902" s="10"/>
      <c r="C902" s="10"/>
      <c r="D902" s="10"/>
      <c r="E902" s="11">
        <f t="shared" ref="E902:K902" si="31">SUBTOTAL(9,E899:E901)</f>
        <v>43009066.629999995</v>
      </c>
      <c r="F902" s="11">
        <f t="shared" si="31"/>
        <v>43009066.629999995</v>
      </c>
      <c r="G902" s="11">
        <f t="shared" si="31"/>
        <v>0</v>
      </c>
      <c r="H902" s="11">
        <f t="shared" si="31"/>
        <v>4838266.37</v>
      </c>
      <c r="I902" s="11">
        <f t="shared" si="31"/>
        <v>4811695.37</v>
      </c>
      <c r="J902" s="11">
        <f t="shared" si="31"/>
        <v>26571</v>
      </c>
      <c r="K902" s="11">
        <f t="shared" si="31"/>
        <v>-26571</v>
      </c>
    </row>
    <row r="903" spans="1:11" x14ac:dyDescent="0.3">
      <c r="A903" s="6" t="s">
        <v>194</v>
      </c>
      <c r="B903" s="7" t="s">
        <v>524</v>
      </c>
      <c r="C903" s="8" t="s">
        <v>525</v>
      </c>
      <c r="D903" s="6">
        <v>114</v>
      </c>
      <c r="E903" s="9">
        <v>10650345</v>
      </c>
      <c r="F903" s="9">
        <v>10650345</v>
      </c>
      <c r="G903" s="9">
        <v>0</v>
      </c>
      <c r="H903" s="9">
        <v>1058329</v>
      </c>
      <c r="I903" s="9">
        <v>1057915</v>
      </c>
      <c r="J903" s="9">
        <v>414</v>
      </c>
      <c r="K903" s="9">
        <v>-414</v>
      </c>
    </row>
    <row r="904" spans="1:11" x14ac:dyDescent="0.3">
      <c r="A904" s="6" t="s">
        <v>194</v>
      </c>
      <c r="B904" s="7" t="s">
        <v>178</v>
      </c>
      <c r="C904" s="8" t="s">
        <v>84</v>
      </c>
      <c r="D904" s="6">
        <v>92</v>
      </c>
      <c r="E904" s="9">
        <v>869812</v>
      </c>
      <c r="F904" s="9">
        <v>869812</v>
      </c>
      <c r="G904" s="9">
        <v>0</v>
      </c>
      <c r="H904" s="9">
        <v>302710</v>
      </c>
      <c r="I904" s="9">
        <v>302634</v>
      </c>
      <c r="J904" s="9">
        <v>76</v>
      </c>
      <c r="K904" s="9">
        <v>-76</v>
      </c>
    </row>
    <row r="905" spans="1:11" x14ac:dyDescent="0.3">
      <c r="A905" s="10" t="s">
        <v>197</v>
      </c>
      <c r="B905" s="10"/>
      <c r="C905" s="10"/>
      <c r="D905" s="10"/>
      <c r="E905" s="11">
        <f t="shared" ref="E905:K905" si="32">SUBTOTAL(9,E903:E904)</f>
        <v>11520157</v>
      </c>
      <c r="F905" s="11">
        <f t="shared" si="32"/>
        <v>11520157</v>
      </c>
      <c r="G905" s="11">
        <f t="shared" si="32"/>
        <v>0</v>
      </c>
      <c r="H905" s="11">
        <f t="shared" si="32"/>
        <v>1361039</v>
      </c>
      <c r="I905" s="11">
        <f t="shared" si="32"/>
        <v>1360549</v>
      </c>
      <c r="J905" s="11">
        <f t="shared" si="32"/>
        <v>490</v>
      </c>
      <c r="K905" s="11">
        <f t="shared" si="32"/>
        <v>-490</v>
      </c>
    </row>
    <row r="906" spans="1:11" x14ac:dyDescent="0.3">
      <c r="A906" s="6" t="s">
        <v>526</v>
      </c>
      <c r="B906" s="7" t="s">
        <v>524</v>
      </c>
      <c r="C906" s="8" t="s">
        <v>525</v>
      </c>
      <c r="D906" s="6">
        <v>114</v>
      </c>
      <c r="E906" s="9">
        <v>9961940</v>
      </c>
      <c r="F906" s="9">
        <v>9961940</v>
      </c>
      <c r="G906" s="9">
        <v>0</v>
      </c>
      <c r="H906" s="9">
        <v>1019995</v>
      </c>
      <c r="I906" s="9">
        <v>1019595</v>
      </c>
      <c r="J906" s="9">
        <v>400</v>
      </c>
      <c r="K906" s="9">
        <v>-400</v>
      </c>
    </row>
    <row r="907" spans="1:11" x14ac:dyDescent="0.3">
      <c r="A907" s="6" t="s">
        <v>526</v>
      </c>
      <c r="B907" s="7" t="s">
        <v>479</v>
      </c>
      <c r="C907" s="8" t="s">
        <v>324</v>
      </c>
      <c r="D907" s="6">
        <v>26</v>
      </c>
      <c r="E907" s="9">
        <v>5435894</v>
      </c>
      <c r="F907" s="9">
        <v>5435894</v>
      </c>
      <c r="G907" s="9">
        <v>0</v>
      </c>
      <c r="H907" s="9">
        <v>2940929</v>
      </c>
      <c r="I907" s="9">
        <v>2591660</v>
      </c>
      <c r="J907" s="9">
        <v>349269</v>
      </c>
      <c r="K907" s="9">
        <v>-349269</v>
      </c>
    </row>
    <row r="908" spans="1:11" x14ac:dyDescent="0.3">
      <c r="A908" s="10" t="s">
        <v>527</v>
      </c>
      <c r="B908" s="10"/>
      <c r="C908" s="10"/>
      <c r="D908" s="10"/>
      <c r="E908" s="11">
        <f t="shared" ref="E908:K908" si="33">SUBTOTAL(9,E906:E907)</f>
        <v>15397834</v>
      </c>
      <c r="F908" s="11">
        <f t="shared" si="33"/>
        <v>15397834</v>
      </c>
      <c r="G908" s="11">
        <f t="shared" si="33"/>
        <v>0</v>
      </c>
      <c r="H908" s="11">
        <f t="shared" si="33"/>
        <v>3960924</v>
      </c>
      <c r="I908" s="11">
        <f t="shared" si="33"/>
        <v>3611255</v>
      </c>
      <c r="J908" s="11">
        <f t="shared" si="33"/>
        <v>349669</v>
      </c>
      <c r="K908" s="11">
        <f t="shared" si="33"/>
        <v>-349669</v>
      </c>
    </row>
    <row r="909" spans="1:11" x14ac:dyDescent="0.3">
      <c r="A909" s="6" t="s">
        <v>528</v>
      </c>
      <c r="B909" s="7" t="s">
        <v>524</v>
      </c>
      <c r="C909" s="8" t="s">
        <v>525</v>
      </c>
      <c r="D909" s="6">
        <v>114</v>
      </c>
      <c r="E909" s="9">
        <v>9684270</v>
      </c>
      <c r="F909" s="9">
        <v>9684270</v>
      </c>
      <c r="G909" s="9">
        <v>0</v>
      </c>
      <c r="H909" s="9">
        <v>954100</v>
      </c>
      <c r="I909" s="9">
        <v>953623</v>
      </c>
      <c r="J909" s="9">
        <v>477</v>
      </c>
      <c r="K909" s="9">
        <v>-477</v>
      </c>
    </row>
    <row r="910" spans="1:11" x14ac:dyDescent="0.3">
      <c r="A910" s="6" t="s">
        <v>528</v>
      </c>
      <c r="B910" s="7" t="s">
        <v>479</v>
      </c>
      <c r="C910" s="8" t="s">
        <v>324</v>
      </c>
      <c r="D910" s="6">
        <v>26</v>
      </c>
      <c r="E910" s="9">
        <v>8260170</v>
      </c>
      <c r="F910" s="9">
        <v>8260170</v>
      </c>
      <c r="G910" s="9">
        <v>0</v>
      </c>
      <c r="H910" s="9">
        <v>611477</v>
      </c>
      <c r="I910" s="9">
        <v>571387</v>
      </c>
      <c r="J910" s="9">
        <v>40090</v>
      </c>
      <c r="K910" s="9">
        <v>-40090</v>
      </c>
    </row>
    <row r="911" spans="1:11" x14ac:dyDescent="0.3">
      <c r="A911" s="10" t="s">
        <v>529</v>
      </c>
      <c r="B911" s="10"/>
      <c r="C911" s="10"/>
      <c r="D911" s="10"/>
      <c r="E911" s="11">
        <f t="shared" ref="E911:K911" si="34">SUBTOTAL(9,E909:E910)</f>
        <v>17944440</v>
      </c>
      <c r="F911" s="11">
        <f t="shared" si="34"/>
        <v>17944440</v>
      </c>
      <c r="G911" s="11">
        <f t="shared" si="34"/>
        <v>0</v>
      </c>
      <c r="H911" s="11">
        <f t="shared" si="34"/>
        <v>1565577</v>
      </c>
      <c r="I911" s="11">
        <f t="shared" si="34"/>
        <v>1525010</v>
      </c>
      <c r="J911" s="11">
        <f t="shared" si="34"/>
        <v>40567</v>
      </c>
      <c r="K911" s="11">
        <f t="shared" si="34"/>
        <v>-40567</v>
      </c>
    </row>
    <row r="912" spans="1:11" x14ac:dyDescent="0.3">
      <c r="A912" s="6" t="s">
        <v>530</v>
      </c>
      <c r="B912" s="7" t="s">
        <v>524</v>
      </c>
      <c r="C912" s="8" t="s">
        <v>525</v>
      </c>
      <c r="D912" s="6">
        <v>114</v>
      </c>
      <c r="E912" s="9">
        <v>8195968</v>
      </c>
      <c r="F912" s="9">
        <v>8195968</v>
      </c>
      <c r="G912" s="9">
        <v>0</v>
      </c>
      <c r="H912" s="9">
        <v>880183</v>
      </c>
      <c r="I912" s="9">
        <v>879682</v>
      </c>
      <c r="J912" s="9">
        <v>501</v>
      </c>
      <c r="K912" s="9">
        <v>-501</v>
      </c>
    </row>
    <row r="913" spans="1:11" x14ac:dyDescent="0.3">
      <c r="A913" s="10" t="s">
        <v>531</v>
      </c>
      <c r="B913" s="10"/>
      <c r="C913" s="10"/>
      <c r="D913" s="10"/>
      <c r="E913" s="11">
        <f t="shared" ref="E913:K913" si="35">SUBTOTAL(9,E912:E912)</f>
        <v>8195968</v>
      </c>
      <c r="F913" s="11">
        <f t="shared" si="35"/>
        <v>8195968</v>
      </c>
      <c r="G913" s="11">
        <f t="shared" si="35"/>
        <v>0</v>
      </c>
      <c r="H913" s="11">
        <f t="shared" si="35"/>
        <v>880183</v>
      </c>
      <c r="I913" s="11">
        <f t="shared" si="35"/>
        <v>879682</v>
      </c>
      <c r="J913" s="11">
        <f t="shared" si="35"/>
        <v>501</v>
      </c>
      <c r="K913" s="11">
        <f t="shared" si="35"/>
        <v>-501</v>
      </c>
    </row>
    <row r="914" spans="1:11" x14ac:dyDescent="0.3">
      <c r="A914" s="6" t="s">
        <v>532</v>
      </c>
      <c r="B914" s="7" t="s">
        <v>524</v>
      </c>
      <c r="C914" s="8" t="s">
        <v>525</v>
      </c>
      <c r="D914" s="6">
        <v>114</v>
      </c>
      <c r="E914" s="9">
        <v>8055062</v>
      </c>
      <c r="F914" s="9">
        <v>8055062</v>
      </c>
      <c r="G914" s="9">
        <v>0</v>
      </c>
      <c r="H914" s="9">
        <v>803598</v>
      </c>
      <c r="I914" s="9">
        <v>803123</v>
      </c>
      <c r="J914" s="9">
        <v>475</v>
      </c>
      <c r="K914" s="9">
        <v>-475</v>
      </c>
    </row>
    <row r="915" spans="1:11" x14ac:dyDescent="0.3">
      <c r="A915" s="10" t="s">
        <v>533</v>
      </c>
      <c r="B915" s="10"/>
      <c r="C915" s="10"/>
      <c r="D915" s="10"/>
      <c r="E915" s="11">
        <f t="shared" ref="E915:K915" si="36">SUBTOTAL(9,E914:E914)</f>
        <v>8055062</v>
      </c>
      <c r="F915" s="11">
        <f t="shared" si="36"/>
        <v>8055062</v>
      </c>
      <c r="G915" s="11">
        <f t="shared" si="36"/>
        <v>0</v>
      </c>
      <c r="H915" s="11">
        <f t="shared" si="36"/>
        <v>803598</v>
      </c>
      <c r="I915" s="11">
        <f t="shared" si="36"/>
        <v>803123</v>
      </c>
      <c r="J915" s="11">
        <f t="shared" si="36"/>
        <v>475</v>
      </c>
      <c r="K915" s="11">
        <f t="shared" si="36"/>
        <v>-475</v>
      </c>
    </row>
    <row r="916" spans="1:11" x14ac:dyDescent="0.3">
      <c r="A916" s="6" t="s">
        <v>534</v>
      </c>
      <c r="B916" s="7" t="s">
        <v>524</v>
      </c>
      <c r="C916" s="8" t="s">
        <v>525</v>
      </c>
      <c r="D916" s="6">
        <v>114</v>
      </c>
      <c r="E916" s="9">
        <v>7376797</v>
      </c>
      <c r="F916" s="9">
        <v>7376797</v>
      </c>
      <c r="G916" s="9">
        <v>0</v>
      </c>
      <c r="H916" s="9">
        <v>727817</v>
      </c>
      <c r="I916" s="9">
        <v>726917</v>
      </c>
      <c r="J916" s="9">
        <v>900</v>
      </c>
      <c r="K916" s="9">
        <v>-900</v>
      </c>
    </row>
    <row r="917" spans="1:11" x14ac:dyDescent="0.3">
      <c r="A917" s="10" t="s">
        <v>535</v>
      </c>
      <c r="B917" s="10"/>
      <c r="C917" s="10"/>
      <c r="D917" s="10"/>
      <c r="E917" s="11">
        <f t="shared" ref="E917:K917" si="37">SUBTOTAL(9,E916:E916)</f>
        <v>7376797</v>
      </c>
      <c r="F917" s="11">
        <f t="shared" si="37"/>
        <v>7376797</v>
      </c>
      <c r="G917" s="11">
        <f t="shared" si="37"/>
        <v>0</v>
      </c>
      <c r="H917" s="11">
        <f t="shared" si="37"/>
        <v>727817</v>
      </c>
      <c r="I917" s="11">
        <f t="shared" si="37"/>
        <v>726917</v>
      </c>
      <c r="J917" s="11">
        <f t="shared" si="37"/>
        <v>900</v>
      </c>
      <c r="K917" s="11">
        <f t="shared" si="37"/>
        <v>-900</v>
      </c>
    </row>
    <row r="918" spans="1:11" x14ac:dyDescent="0.3">
      <c r="A918" s="6" t="s">
        <v>536</v>
      </c>
      <c r="B918" s="7" t="s">
        <v>524</v>
      </c>
      <c r="C918" s="8" t="s">
        <v>525</v>
      </c>
      <c r="D918" s="6">
        <v>114</v>
      </c>
      <c r="E918" s="9">
        <v>7513308</v>
      </c>
      <c r="F918" s="9">
        <v>7513308</v>
      </c>
      <c r="G918" s="9">
        <v>0</v>
      </c>
      <c r="H918" s="9">
        <v>588899</v>
      </c>
      <c r="I918" s="9">
        <v>588367</v>
      </c>
      <c r="J918" s="9">
        <v>532</v>
      </c>
      <c r="K918" s="9">
        <v>-532</v>
      </c>
    </row>
    <row r="919" spans="1:11" x14ac:dyDescent="0.3">
      <c r="A919" s="10" t="s">
        <v>537</v>
      </c>
      <c r="B919" s="10"/>
      <c r="C919" s="10"/>
      <c r="D919" s="10"/>
      <c r="E919" s="11">
        <f t="shared" ref="E919:K919" si="38">SUBTOTAL(9,E918:E918)</f>
        <v>7513308</v>
      </c>
      <c r="F919" s="11">
        <f t="shared" si="38"/>
        <v>7513308</v>
      </c>
      <c r="G919" s="11">
        <f t="shared" si="38"/>
        <v>0</v>
      </c>
      <c r="H919" s="11">
        <f t="shared" si="38"/>
        <v>588899</v>
      </c>
      <c r="I919" s="11">
        <f t="shared" si="38"/>
        <v>588367</v>
      </c>
      <c r="J919" s="11">
        <f t="shared" si="38"/>
        <v>532</v>
      </c>
      <c r="K919" s="11">
        <f t="shared" si="38"/>
        <v>-532</v>
      </c>
    </row>
    <row r="920" spans="1:11" ht="16.2" thickBot="1" x14ac:dyDescent="0.35">
      <c r="A920" s="222" t="s">
        <v>538</v>
      </c>
      <c r="B920" s="222"/>
      <c r="C920" s="222"/>
      <c r="D920" s="222"/>
      <c r="E920" s="15">
        <f t="shared" ref="E920:K920" si="39">SUBTOTAL(9,E3:E919)</f>
        <v>6001879461.6300001</v>
      </c>
      <c r="F920" s="15">
        <f t="shared" si="39"/>
        <v>5313255322.6300001</v>
      </c>
      <c r="G920" s="15">
        <f t="shared" si="39"/>
        <v>688624139</v>
      </c>
      <c r="H920" s="15">
        <f t="shared" si="39"/>
        <v>195318306.37</v>
      </c>
      <c r="I920" s="15">
        <f t="shared" si="39"/>
        <v>143612106.37</v>
      </c>
      <c r="J920" s="15">
        <f t="shared" si="39"/>
        <v>51706200</v>
      </c>
      <c r="K920" s="15">
        <f t="shared" si="39"/>
        <v>636917939</v>
      </c>
    </row>
    <row r="921" spans="1:11" x14ac:dyDescent="0.3">
      <c r="A921" s="219" t="s">
        <v>344</v>
      </c>
      <c r="B921" s="23"/>
      <c r="C921" s="23"/>
      <c r="D921" s="23"/>
      <c r="E921" s="23"/>
      <c r="F921" s="23"/>
      <c r="G921" s="23"/>
      <c r="H921" s="218"/>
      <c r="I921" s="218"/>
      <c r="J921" s="218"/>
      <c r="K921" s="23"/>
    </row>
    <row r="922" spans="1:11" ht="16.2" x14ac:dyDescent="0.3">
      <c r="A922" s="220" t="s">
        <v>539</v>
      </c>
    </row>
  </sheetData>
  <printOptions horizontalCentered="1" gridLines="1"/>
  <pageMargins left="0.25" right="0.25" top="0.75" bottom="0.75" header="0.3" footer="0.3"/>
  <pageSetup scale="49" fitToHeight="0" orientation="landscape" r:id="rId1"/>
  <headerFooter>
    <oddHeader xml:space="preserve">&amp;C&amp;"Arial,Bold"&amp;12State Controller's Office
Schedule B1: Detail of Funded State-Mandated Programs by Fiscal Year
As of August 31, 2025
</oddHeader>
    <oddFooter>&amp;L&amp;"Arial,Regular"&amp;10Schedule B1: Detail of Funded State-Mandated Programs by Fiscal Year
School Districts&amp;R&amp;"Arial,Regular"&amp;10Page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FC0BC-B53B-422A-888E-C9A53C269E72}">
  <dimension ref="A1:K96"/>
  <sheetViews>
    <sheetView tabSelected="1" zoomScaleNormal="100" zoomScalePageLayoutView="75" workbookViewId="0">
      <selection activeCell="Q23" sqref="Q23"/>
    </sheetView>
  </sheetViews>
  <sheetFormatPr defaultColWidth="9.109375" defaultRowHeight="15.6" outlineLevelRow="2" x14ac:dyDescent="0.3"/>
  <cols>
    <col min="1" max="1" width="12.77734375" style="17" customWidth="1"/>
    <col min="2" max="2" width="65.88671875" style="18" customWidth="1"/>
    <col min="3" max="3" width="16.77734375" style="19" customWidth="1"/>
    <col min="4" max="4" width="12.77734375" style="17" customWidth="1"/>
    <col min="5" max="5" width="24.77734375" style="21" customWidth="1"/>
    <col min="6" max="6" width="19.109375" style="21" customWidth="1"/>
    <col min="7" max="7" width="18.33203125" style="21" bestFit="1" customWidth="1"/>
    <col min="8" max="9" width="16.33203125" style="21" bestFit="1" customWidth="1"/>
    <col min="10" max="10" width="15.109375" style="21" bestFit="1" customWidth="1"/>
    <col min="11" max="11" width="18.33203125" style="21" bestFit="1" customWidth="1"/>
    <col min="12" max="16384" width="9.109375" style="58"/>
  </cols>
  <sheetData>
    <row r="1" spans="1:11" ht="15" customHeight="1" x14ac:dyDescent="0.3">
      <c r="E1" s="58"/>
      <c r="F1" s="281" t="s">
        <v>4</v>
      </c>
      <c r="G1" s="223"/>
      <c r="H1" s="281" t="s">
        <v>5</v>
      </c>
      <c r="I1" s="223"/>
      <c r="J1" s="223"/>
    </row>
    <row r="2" spans="1:11" s="41" customFormat="1" ht="51" customHeight="1" x14ac:dyDescent="0.3">
      <c r="A2" s="164" t="s">
        <v>0</v>
      </c>
      <c r="B2" s="164" t="s">
        <v>1</v>
      </c>
      <c r="C2" s="164" t="s">
        <v>2</v>
      </c>
      <c r="D2" s="164" t="s">
        <v>3</v>
      </c>
      <c r="E2" s="224" t="s">
        <v>7</v>
      </c>
      <c r="F2" s="4" t="s">
        <v>372</v>
      </c>
      <c r="G2" s="224" t="s">
        <v>373</v>
      </c>
      <c r="H2" s="224" t="s">
        <v>10</v>
      </c>
      <c r="I2" s="224" t="s">
        <v>11</v>
      </c>
      <c r="J2" s="224" t="s">
        <v>12</v>
      </c>
      <c r="K2" s="224" t="s">
        <v>6</v>
      </c>
    </row>
    <row r="3" spans="1:11" s="225" customFormat="1" ht="15.6" customHeight="1" x14ac:dyDescent="0.3">
      <c r="A3" s="103" t="s">
        <v>271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ht="15" outlineLevel="2" x14ac:dyDescent="0.25">
      <c r="A4" s="6" t="s">
        <v>75</v>
      </c>
      <c r="B4" s="7" t="s">
        <v>428</v>
      </c>
      <c r="C4" s="8" t="s">
        <v>318</v>
      </c>
      <c r="D4" s="6">
        <v>232</v>
      </c>
      <c r="E4" s="226">
        <v>54721</v>
      </c>
      <c r="F4" s="226">
        <v>8356</v>
      </c>
      <c r="G4" s="226">
        <f>E4-F4</f>
        <v>46365</v>
      </c>
      <c r="H4" s="226">
        <v>0</v>
      </c>
      <c r="I4" s="226">
        <v>0</v>
      </c>
      <c r="J4" s="226">
        <f>H4-I4</f>
        <v>0</v>
      </c>
      <c r="K4" s="226">
        <f>G4-J4</f>
        <v>46365</v>
      </c>
    </row>
    <row r="5" spans="1:11" ht="15" outlineLevel="2" x14ac:dyDescent="0.25">
      <c r="A5" s="6" t="s">
        <v>75</v>
      </c>
      <c r="B5" s="7" t="s">
        <v>540</v>
      </c>
      <c r="C5" s="8" t="s">
        <v>451</v>
      </c>
      <c r="D5" s="6">
        <v>267</v>
      </c>
      <c r="E5" s="226">
        <v>321143</v>
      </c>
      <c r="F5" s="226">
        <v>121251</v>
      </c>
      <c r="G5" s="226">
        <f t="shared" ref="G5:G79" si="0">E5-F5</f>
        <v>199892</v>
      </c>
      <c r="H5" s="226">
        <v>0</v>
      </c>
      <c r="I5" s="226">
        <v>0</v>
      </c>
      <c r="J5" s="226">
        <f t="shared" ref="J5:J79" si="1">H5-I5</f>
        <v>0</v>
      </c>
      <c r="K5" s="226">
        <f t="shared" ref="K5:K79" si="2">G5-J5</f>
        <v>199892</v>
      </c>
    </row>
    <row r="6" spans="1:11" ht="15" outlineLevel="2" x14ac:dyDescent="0.25">
      <c r="A6" s="6" t="s">
        <v>75</v>
      </c>
      <c r="B6" s="7" t="s">
        <v>541</v>
      </c>
      <c r="C6" s="8" t="s">
        <v>542</v>
      </c>
      <c r="D6" s="6">
        <v>347</v>
      </c>
      <c r="E6" s="226">
        <v>0</v>
      </c>
      <c r="F6" s="226">
        <v>0</v>
      </c>
      <c r="G6" s="226">
        <f t="shared" si="0"/>
        <v>0</v>
      </c>
      <c r="H6" s="226">
        <v>1000</v>
      </c>
      <c r="I6" s="226">
        <v>0</v>
      </c>
      <c r="J6" s="226">
        <f t="shared" si="1"/>
        <v>1000</v>
      </c>
      <c r="K6" s="226">
        <f t="shared" si="2"/>
        <v>-1000</v>
      </c>
    </row>
    <row r="7" spans="1:11" outlineLevel="1" x14ac:dyDescent="0.3">
      <c r="A7" s="10" t="s">
        <v>76</v>
      </c>
      <c r="B7" s="10"/>
      <c r="C7" s="10"/>
      <c r="D7" s="10"/>
      <c r="E7" s="227">
        <f t="shared" ref="E7:K7" si="3">SUBTOTAL(9,E4:E6)</f>
        <v>375864</v>
      </c>
      <c r="F7" s="227">
        <f t="shared" si="3"/>
        <v>129607</v>
      </c>
      <c r="G7" s="227">
        <f t="shared" si="3"/>
        <v>246257</v>
      </c>
      <c r="H7" s="227">
        <f t="shared" si="3"/>
        <v>1000</v>
      </c>
      <c r="I7" s="227">
        <f t="shared" si="3"/>
        <v>0</v>
      </c>
      <c r="J7" s="227">
        <f t="shared" si="3"/>
        <v>1000</v>
      </c>
      <c r="K7" s="227">
        <f t="shared" si="3"/>
        <v>245257</v>
      </c>
    </row>
    <row r="8" spans="1:11" ht="15" outlineLevel="2" x14ac:dyDescent="0.25">
      <c r="A8" s="6" t="s">
        <v>77</v>
      </c>
      <c r="B8" s="7" t="s">
        <v>428</v>
      </c>
      <c r="C8" s="8" t="s">
        <v>318</v>
      </c>
      <c r="D8" s="6">
        <v>232</v>
      </c>
      <c r="E8" s="226">
        <v>488941</v>
      </c>
      <c r="F8" s="226">
        <v>439154</v>
      </c>
      <c r="G8" s="226">
        <f t="shared" si="0"/>
        <v>49787</v>
      </c>
      <c r="H8" s="226">
        <v>0</v>
      </c>
      <c r="I8" s="226">
        <v>0</v>
      </c>
      <c r="J8" s="226">
        <f t="shared" si="1"/>
        <v>0</v>
      </c>
      <c r="K8" s="226">
        <f t="shared" si="2"/>
        <v>49787</v>
      </c>
    </row>
    <row r="9" spans="1:11" ht="15" outlineLevel="2" x14ac:dyDescent="0.25">
      <c r="A9" s="6" t="s">
        <v>77</v>
      </c>
      <c r="B9" s="7" t="s">
        <v>540</v>
      </c>
      <c r="C9" s="8" t="s">
        <v>451</v>
      </c>
      <c r="D9" s="6">
        <v>267</v>
      </c>
      <c r="E9" s="226">
        <v>390536</v>
      </c>
      <c r="F9" s="226">
        <v>241191</v>
      </c>
      <c r="G9" s="226">
        <f t="shared" si="0"/>
        <v>149345</v>
      </c>
      <c r="H9" s="226">
        <v>0</v>
      </c>
      <c r="I9" s="226">
        <v>0</v>
      </c>
      <c r="J9" s="226">
        <f t="shared" si="1"/>
        <v>0</v>
      </c>
      <c r="K9" s="226">
        <f t="shared" si="2"/>
        <v>149345</v>
      </c>
    </row>
    <row r="10" spans="1:11" ht="15" outlineLevel="2" x14ac:dyDescent="0.25">
      <c r="A10" s="6" t="s">
        <v>77</v>
      </c>
      <c r="B10" s="7" t="s">
        <v>541</v>
      </c>
      <c r="C10" s="8" t="s">
        <v>542</v>
      </c>
      <c r="D10" s="6">
        <v>347</v>
      </c>
      <c r="E10" s="226">
        <v>0</v>
      </c>
      <c r="F10" s="226">
        <v>0</v>
      </c>
      <c r="G10" s="226">
        <f t="shared" si="0"/>
        <v>0</v>
      </c>
      <c r="H10" s="226">
        <v>1000</v>
      </c>
      <c r="I10" s="226">
        <v>0</v>
      </c>
      <c r="J10" s="226">
        <f t="shared" si="1"/>
        <v>1000</v>
      </c>
      <c r="K10" s="226">
        <f t="shared" si="2"/>
        <v>-1000</v>
      </c>
    </row>
    <row r="11" spans="1:11" outlineLevel="1" x14ac:dyDescent="0.3">
      <c r="A11" s="10" t="s">
        <v>78</v>
      </c>
      <c r="B11" s="10"/>
      <c r="C11" s="10"/>
      <c r="D11" s="10"/>
      <c r="E11" s="227">
        <f t="shared" ref="E11:K11" si="4">SUBTOTAL(9,E8:E10)</f>
        <v>879477</v>
      </c>
      <c r="F11" s="227">
        <f t="shared" si="4"/>
        <v>680345</v>
      </c>
      <c r="G11" s="227">
        <f t="shared" si="4"/>
        <v>199132</v>
      </c>
      <c r="H11" s="227">
        <f t="shared" si="4"/>
        <v>1000</v>
      </c>
      <c r="I11" s="227">
        <f t="shared" si="4"/>
        <v>0</v>
      </c>
      <c r="J11" s="227">
        <f t="shared" si="4"/>
        <v>1000</v>
      </c>
      <c r="K11" s="227">
        <f t="shared" si="4"/>
        <v>198132</v>
      </c>
    </row>
    <row r="12" spans="1:11" ht="15" outlineLevel="2" x14ac:dyDescent="0.25">
      <c r="A12" s="6" t="s">
        <v>79</v>
      </c>
      <c r="B12" s="7" t="s">
        <v>428</v>
      </c>
      <c r="C12" s="8" t="s">
        <v>318</v>
      </c>
      <c r="D12" s="6">
        <v>232</v>
      </c>
      <c r="E12" s="226">
        <v>233153</v>
      </c>
      <c r="F12" s="226">
        <v>161629</v>
      </c>
      <c r="G12" s="226">
        <f t="shared" si="0"/>
        <v>71524</v>
      </c>
      <c r="H12" s="226">
        <v>0</v>
      </c>
      <c r="I12" s="226">
        <v>0</v>
      </c>
      <c r="J12" s="226">
        <f t="shared" si="1"/>
        <v>0</v>
      </c>
      <c r="K12" s="226">
        <f t="shared" si="2"/>
        <v>71524</v>
      </c>
    </row>
    <row r="13" spans="1:11" ht="15" outlineLevel="2" x14ac:dyDescent="0.25">
      <c r="A13" s="6" t="s">
        <v>79</v>
      </c>
      <c r="B13" s="7" t="s">
        <v>540</v>
      </c>
      <c r="C13" s="8" t="s">
        <v>451</v>
      </c>
      <c r="D13" s="6">
        <v>267</v>
      </c>
      <c r="E13" s="226">
        <v>536777</v>
      </c>
      <c r="F13" s="226">
        <v>237059</v>
      </c>
      <c r="G13" s="226">
        <f t="shared" si="0"/>
        <v>299718</v>
      </c>
      <c r="H13" s="226">
        <v>0</v>
      </c>
      <c r="I13" s="226">
        <v>0</v>
      </c>
      <c r="J13" s="226">
        <f t="shared" si="1"/>
        <v>0</v>
      </c>
      <c r="K13" s="226">
        <f t="shared" si="2"/>
        <v>299718</v>
      </c>
    </row>
    <row r="14" spans="1:11" ht="15" outlineLevel="2" x14ac:dyDescent="0.25">
      <c r="A14" s="6" t="s">
        <v>79</v>
      </c>
      <c r="B14" s="7" t="s">
        <v>455</v>
      </c>
      <c r="C14" s="8" t="s">
        <v>96</v>
      </c>
      <c r="D14" s="6">
        <v>320</v>
      </c>
      <c r="E14" s="226">
        <v>75416</v>
      </c>
      <c r="F14" s="226">
        <v>57555</v>
      </c>
      <c r="G14" s="226">
        <f t="shared" si="0"/>
        <v>17861</v>
      </c>
      <c r="H14" s="226">
        <v>0</v>
      </c>
      <c r="I14" s="226">
        <v>0</v>
      </c>
      <c r="J14" s="226">
        <f t="shared" si="1"/>
        <v>0</v>
      </c>
      <c r="K14" s="226">
        <f t="shared" si="2"/>
        <v>17861</v>
      </c>
    </row>
    <row r="15" spans="1:11" ht="15" outlineLevel="2" x14ac:dyDescent="0.25">
      <c r="A15" s="6" t="s">
        <v>79</v>
      </c>
      <c r="B15" s="7" t="s">
        <v>541</v>
      </c>
      <c r="C15" s="8" t="s">
        <v>542</v>
      </c>
      <c r="D15" s="6">
        <v>347</v>
      </c>
      <c r="E15" s="226">
        <v>0</v>
      </c>
      <c r="F15" s="226">
        <v>0</v>
      </c>
      <c r="G15" s="226">
        <f t="shared" si="0"/>
        <v>0</v>
      </c>
      <c r="H15" s="226">
        <v>1000</v>
      </c>
      <c r="I15" s="226">
        <v>0</v>
      </c>
      <c r="J15" s="226">
        <f t="shared" si="1"/>
        <v>1000</v>
      </c>
      <c r="K15" s="226">
        <f t="shared" si="2"/>
        <v>-1000</v>
      </c>
    </row>
    <row r="16" spans="1:11" ht="15" outlineLevel="2" x14ac:dyDescent="0.25">
      <c r="A16" s="6" t="s">
        <v>79</v>
      </c>
      <c r="B16" s="7" t="s">
        <v>543</v>
      </c>
      <c r="C16" s="8" t="s">
        <v>84</v>
      </c>
      <c r="D16" s="6">
        <v>238</v>
      </c>
      <c r="E16" s="226">
        <v>77295</v>
      </c>
      <c r="F16" s="226">
        <v>69101</v>
      </c>
      <c r="G16" s="226">
        <f t="shared" si="0"/>
        <v>8194</v>
      </c>
      <c r="H16" s="226">
        <v>0</v>
      </c>
      <c r="I16" s="226">
        <v>0</v>
      </c>
      <c r="J16" s="226">
        <f t="shared" si="1"/>
        <v>0</v>
      </c>
      <c r="K16" s="226">
        <f t="shared" si="2"/>
        <v>8194</v>
      </c>
    </row>
    <row r="17" spans="1:11" outlineLevel="1" x14ac:dyDescent="0.3">
      <c r="A17" s="10" t="s">
        <v>81</v>
      </c>
      <c r="B17" s="10"/>
      <c r="C17" s="10"/>
      <c r="D17" s="10"/>
      <c r="E17" s="227">
        <f t="shared" ref="E17:K17" si="5">SUBTOTAL(9,E12:E16)</f>
        <v>922641</v>
      </c>
      <c r="F17" s="227">
        <f t="shared" si="5"/>
        <v>525344</v>
      </c>
      <c r="G17" s="227">
        <f t="shared" si="5"/>
        <v>397297</v>
      </c>
      <c r="H17" s="227">
        <f t="shared" si="5"/>
        <v>1000</v>
      </c>
      <c r="I17" s="227">
        <f t="shared" si="5"/>
        <v>0</v>
      </c>
      <c r="J17" s="227">
        <f t="shared" si="5"/>
        <v>1000</v>
      </c>
      <c r="K17" s="227">
        <f t="shared" si="5"/>
        <v>396297</v>
      </c>
    </row>
    <row r="18" spans="1:11" ht="15" outlineLevel="2" x14ac:dyDescent="0.25">
      <c r="A18" s="6" t="s">
        <v>82</v>
      </c>
      <c r="B18" s="7" t="s">
        <v>428</v>
      </c>
      <c r="C18" s="8" t="s">
        <v>318</v>
      </c>
      <c r="D18" s="6">
        <v>232</v>
      </c>
      <c r="E18" s="226">
        <v>3644350</v>
      </c>
      <c r="F18" s="226">
        <v>3444323</v>
      </c>
      <c r="G18" s="226">
        <f t="shared" si="0"/>
        <v>200027</v>
      </c>
      <c r="H18" s="226">
        <v>0</v>
      </c>
      <c r="I18" s="226">
        <v>0</v>
      </c>
      <c r="J18" s="226">
        <f t="shared" si="1"/>
        <v>0</v>
      </c>
      <c r="K18" s="226">
        <f t="shared" si="2"/>
        <v>200027</v>
      </c>
    </row>
    <row r="19" spans="1:11" ht="15" outlineLevel="2" x14ac:dyDescent="0.25">
      <c r="A19" s="6" t="s">
        <v>82</v>
      </c>
      <c r="B19" s="7" t="s">
        <v>544</v>
      </c>
      <c r="C19" s="8" t="s">
        <v>545</v>
      </c>
      <c r="D19" s="6">
        <v>332</v>
      </c>
      <c r="E19" s="226">
        <v>141970</v>
      </c>
      <c r="F19" s="226">
        <v>86745</v>
      </c>
      <c r="G19" s="226">
        <f t="shared" si="0"/>
        <v>55225</v>
      </c>
      <c r="H19" s="226">
        <v>0</v>
      </c>
      <c r="I19" s="226">
        <v>0</v>
      </c>
      <c r="J19" s="226">
        <f t="shared" si="1"/>
        <v>0</v>
      </c>
      <c r="K19" s="226">
        <f t="shared" si="2"/>
        <v>55225</v>
      </c>
    </row>
    <row r="20" spans="1:11" ht="15" outlineLevel="2" x14ac:dyDescent="0.25">
      <c r="A20" s="6" t="s">
        <v>82</v>
      </c>
      <c r="B20" s="7" t="s">
        <v>540</v>
      </c>
      <c r="C20" s="8" t="s">
        <v>451</v>
      </c>
      <c r="D20" s="6">
        <v>267</v>
      </c>
      <c r="E20" s="226">
        <v>3224800</v>
      </c>
      <c r="F20" s="226">
        <v>2793676</v>
      </c>
      <c r="G20" s="226">
        <f t="shared" si="0"/>
        <v>431124</v>
      </c>
      <c r="H20" s="226">
        <v>0</v>
      </c>
      <c r="I20" s="226">
        <v>0</v>
      </c>
      <c r="J20" s="226">
        <f t="shared" si="1"/>
        <v>0</v>
      </c>
      <c r="K20" s="226">
        <f t="shared" si="2"/>
        <v>431124</v>
      </c>
    </row>
    <row r="21" spans="1:11" ht="15" outlineLevel="2" x14ac:dyDescent="0.25">
      <c r="A21" s="6" t="s">
        <v>82</v>
      </c>
      <c r="B21" s="7" t="s">
        <v>546</v>
      </c>
      <c r="C21" s="8" t="s">
        <v>547</v>
      </c>
      <c r="D21" s="6">
        <v>234</v>
      </c>
      <c r="E21" s="226">
        <v>5088326</v>
      </c>
      <c r="F21" s="226">
        <v>4654500</v>
      </c>
      <c r="G21" s="226">
        <f t="shared" si="0"/>
        <v>433826</v>
      </c>
      <c r="H21" s="226">
        <v>0</v>
      </c>
      <c r="I21" s="226">
        <v>0</v>
      </c>
      <c r="J21" s="226">
        <f t="shared" si="1"/>
        <v>0</v>
      </c>
      <c r="K21" s="226">
        <f t="shared" si="2"/>
        <v>433826</v>
      </c>
    </row>
    <row r="22" spans="1:11" ht="15" outlineLevel="2" x14ac:dyDescent="0.25">
      <c r="A22" s="6" t="s">
        <v>82</v>
      </c>
      <c r="B22" s="7" t="s">
        <v>455</v>
      </c>
      <c r="C22" s="8" t="s">
        <v>96</v>
      </c>
      <c r="D22" s="6">
        <v>320</v>
      </c>
      <c r="E22" s="226">
        <v>594187</v>
      </c>
      <c r="F22" s="226">
        <v>543655</v>
      </c>
      <c r="G22" s="226">
        <f t="shared" si="0"/>
        <v>50532</v>
      </c>
      <c r="H22" s="226">
        <v>0</v>
      </c>
      <c r="I22" s="226">
        <v>0</v>
      </c>
      <c r="J22" s="226">
        <f t="shared" si="1"/>
        <v>0</v>
      </c>
      <c r="K22" s="226">
        <f t="shared" si="2"/>
        <v>50532</v>
      </c>
    </row>
    <row r="23" spans="1:11" ht="15" outlineLevel="2" x14ac:dyDescent="0.25">
      <c r="A23" s="6" t="s">
        <v>82</v>
      </c>
      <c r="B23" s="7" t="s">
        <v>541</v>
      </c>
      <c r="C23" s="8" t="s">
        <v>542</v>
      </c>
      <c r="D23" s="6">
        <v>347</v>
      </c>
      <c r="E23" s="226">
        <v>5570956</v>
      </c>
      <c r="F23" s="226">
        <v>3907483</v>
      </c>
      <c r="G23" s="226">
        <f t="shared" si="0"/>
        <v>1663473</v>
      </c>
      <c r="H23" s="226">
        <v>0</v>
      </c>
      <c r="I23" s="226">
        <v>0</v>
      </c>
      <c r="J23" s="226">
        <f t="shared" si="1"/>
        <v>0</v>
      </c>
      <c r="K23" s="226">
        <f t="shared" si="2"/>
        <v>1663473</v>
      </c>
    </row>
    <row r="24" spans="1:11" ht="15" outlineLevel="2" x14ac:dyDescent="0.25">
      <c r="A24" s="6" t="s">
        <v>82</v>
      </c>
      <c r="B24" s="7" t="s">
        <v>543</v>
      </c>
      <c r="C24" s="8" t="s">
        <v>84</v>
      </c>
      <c r="D24" s="6">
        <v>238</v>
      </c>
      <c r="E24" s="226">
        <v>1362137</v>
      </c>
      <c r="F24" s="226">
        <v>1191354</v>
      </c>
      <c r="G24" s="226">
        <f t="shared" si="0"/>
        <v>170783</v>
      </c>
      <c r="H24" s="226">
        <v>0</v>
      </c>
      <c r="I24" s="226">
        <v>0</v>
      </c>
      <c r="J24" s="226">
        <f t="shared" si="1"/>
        <v>0</v>
      </c>
      <c r="K24" s="226">
        <f t="shared" si="2"/>
        <v>170783</v>
      </c>
    </row>
    <row r="25" spans="1:11" ht="15" outlineLevel="2" x14ac:dyDescent="0.25">
      <c r="A25" s="6" t="s">
        <v>82</v>
      </c>
      <c r="B25" s="7" t="s">
        <v>548</v>
      </c>
      <c r="C25" s="8" t="s">
        <v>322</v>
      </c>
      <c r="D25" s="6">
        <v>301</v>
      </c>
      <c r="E25" s="226">
        <v>705908</v>
      </c>
      <c r="F25" s="226">
        <v>664522</v>
      </c>
      <c r="G25" s="226">
        <f t="shared" si="0"/>
        <v>41386</v>
      </c>
      <c r="H25" s="226">
        <v>0</v>
      </c>
      <c r="I25" s="226">
        <v>0</v>
      </c>
      <c r="J25" s="226">
        <f t="shared" si="1"/>
        <v>0</v>
      </c>
      <c r="K25" s="226">
        <f t="shared" si="2"/>
        <v>41386</v>
      </c>
    </row>
    <row r="26" spans="1:11" outlineLevel="1" x14ac:dyDescent="0.3">
      <c r="A26" s="10" t="s">
        <v>85</v>
      </c>
      <c r="B26" s="10"/>
      <c r="C26" s="10"/>
      <c r="D26" s="10"/>
      <c r="E26" s="227">
        <f t="shared" ref="E26:K26" si="6">SUBTOTAL(9,E18:E25)</f>
        <v>20332634</v>
      </c>
      <c r="F26" s="227">
        <f t="shared" si="6"/>
        <v>17286258</v>
      </c>
      <c r="G26" s="227">
        <f t="shared" si="6"/>
        <v>3046376</v>
      </c>
      <c r="H26" s="227">
        <f t="shared" si="6"/>
        <v>0</v>
      </c>
      <c r="I26" s="227">
        <f t="shared" si="6"/>
        <v>0</v>
      </c>
      <c r="J26" s="227">
        <f t="shared" si="6"/>
        <v>0</v>
      </c>
      <c r="K26" s="227">
        <f t="shared" si="6"/>
        <v>3046376</v>
      </c>
    </row>
    <row r="27" spans="1:11" ht="15" outlineLevel="2" x14ac:dyDescent="0.25">
      <c r="A27" s="6" t="s">
        <v>86</v>
      </c>
      <c r="B27" s="7" t="s">
        <v>428</v>
      </c>
      <c r="C27" s="8" t="s">
        <v>318</v>
      </c>
      <c r="D27" s="6">
        <v>232</v>
      </c>
      <c r="E27" s="226">
        <v>3804239</v>
      </c>
      <c r="F27" s="226">
        <v>3701869</v>
      </c>
      <c r="G27" s="226">
        <f t="shared" si="0"/>
        <v>102370</v>
      </c>
      <c r="H27" s="226">
        <v>0</v>
      </c>
      <c r="I27" s="226">
        <v>0</v>
      </c>
      <c r="J27" s="226">
        <f t="shared" si="1"/>
        <v>0</v>
      </c>
      <c r="K27" s="226">
        <f t="shared" si="2"/>
        <v>102370</v>
      </c>
    </row>
    <row r="28" spans="1:11" ht="15" outlineLevel="2" x14ac:dyDescent="0.25">
      <c r="A28" s="6" t="s">
        <v>86</v>
      </c>
      <c r="B28" s="7" t="s">
        <v>540</v>
      </c>
      <c r="C28" s="8" t="s">
        <v>451</v>
      </c>
      <c r="D28" s="6">
        <v>267</v>
      </c>
      <c r="E28" s="226">
        <v>5522032</v>
      </c>
      <c r="F28" s="226">
        <v>4696717</v>
      </c>
      <c r="G28" s="226">
        <f t="shared" si="0"/>
        <v>825315</v>
      </c>
      <c r="H28" s="226">
        <v>0</v>
      </c>
      <c r="I28" s="226">
        <v>0</v>
      </c>
      <c r="J28" s="226">
        <f t="shared" si="1"/>
        <v>0</v>
      </c>
      <c r="K28" s="226">
        <f t="shared" si="2"/>
        <v>825315</v>
      </c>
    </row>
    <row r="29" spans="1:11" ht="15" outlineLevel="2" x14ac:dyDescent="0.25">
      <c r="A29" s="6" t="s">
        <v>86</v>
      </c>
      <c r="B29" s="7" t="s">
        <v>549</v>
      </c>
      <c r="C29" s="8" t="s">
        <v>550</v>
      </c>
      <c r="D29" s="6">
        <v>256</v>
      </c>
      <c r="E29" s="226">
        <v>292934</v>
      </c>
      <c r="F29" s="226">
        <v>269889</v>
      </c>
      <c r="G29" s="226">
        <f t="shared" si="0"/>
        <v>23045</v>
      </c>
      <c r="H29" s="226">
        <v>0</v>
      </c>
      <c r="I29" s="226">
        <v>0</v>
      </c>
      <c r="J29" s="226">
        <f t="shared" si="1"/>
        <v>0</v>
      </c>
      <c r="K29" s="226">
        <f t="shared" si="2"/>
        <v>23045</v>
      </c>
    </row>
    <row r="30" spans="1:11" ht="15" outlineLevel="2" x14ac:dyDescent="0.25">
      <c r="A30" s="6" t="s">
        <v>86</v>
      </c>
      <c r="B30" s="7" t="s">
        <v>95</v>
      </c>
      <c r="C30" s="8" t="s">
        <v>96</v>
      </c>
      <c r="D30" s="6">
        <v>237</v>
      </c>
      <c r="E30" s="226">
        <v>676281</v>
      </c>
      <c r="F30" s="226">
        <v>650651</v>
      </c>
      <c r="G30" s="226">
        <f t="shared" si="0"/>
        <v>25630</v>
      </c>
      <c r="H30" s="226">
        <v>0</v>
      </c>
      <c r="I30" s="226">
        <v>0</v>
      </c>
      <c r="J30" s="226">
        <f t="shared" si="1"/>
        <v>0</v>
      </c>
      <c r="K30" s="226">
        <f t="shared" si="2"/>
        <v>25630</v>
      </c>
    </row>
    <row r="31" spans="1:11" ht="15" outlineLevel="2" x14ac:dyDescent="0.25">
      <c r="A31" s="6" t="s">
        <v>86</v>
      </c>
      <c r="B31" s="7" t="s">
        <v>541</v>
      </c>
      <c r="C31" s="8" t="s">
        <v>542</v>
      </c>
      <c r="D31" s="6">
        <v>347</v>
      </c>
      <c r="E31" s="226">
        <v>5189154</v>
      </c>
      <c r="F31" s="226">
        <v>4698840</v>
      </c>
      <c r="G31" s="226">
        <f t="shared" si="0"/>
        <v>490314</v>
      </c>
      <c r="H31" s="226">
        <v>0</v>
      </c>
      <c r="I31" s="226">
        <v>0</v>
      </c>
      <c r="J31" s="226">
        <f t="shared" si="1"/>
        <v>0</v>
      </c>
      <c r="K31" s="226">
        <f t="shared" si="2"/>
        <v>490314</v>
      </c>
    </row>
    <row r="32" spans="1:11" ht="15" outlineLevel="2" x14ac:dyDescent="0.25">
      <c r="A32" s="6" t="s">
        <v>86</v>
      </c>
      <c r="B32" s="7" t="s">
        <v>543</v>
      </c>
      <c r="C32" s="8" t="s">
        <v>84</v>
      </c>
      <c r="D32" s="6">
        <v>238</v>
      </c>
      <c r="E32" s="226">
        <v>1420015</v>
      </c>
      <c r="F32" s="226">
        <v>1398983</v>
      </c>
      <c r="G32" s="226">
        <f t="shared" si="0"/>
        <v>21032</v>
      </c>
      <c r="H32" s="226">
        <v>0</v>
      </c>
      <c r="I32" s="226">
        <v>0</v>
      </c>
      <c r="J32" s="226">
        <f t="shared" si="1"/>
        <v>0</v>
      </c>
      <c r="K32" s="226">
        <f t="shared" si="2"/>
        <v>21032</v>
      </c>
    </row>
    <row r="33" spans="1:11" outlineLevel="1" x14ac:dyDescent="0.3">
      <c r="A33" s="10" t="s">
        <v>99</v>
      </c>
      <c r="B33" s="10"/>
      <c r="C33" s="10"/>
      <c r="D33" s="10"/>
      <c r="E33" s="227">
        <f t="shared" ref="E33:K33" si="7">SUBTOTAL(9,E27:E32)</f>
        <v>16904655</v>
      </c>
      <c r="F33" s="227">
        <f t="shared" si="7"/>
        <v>15416949</v>
      </c>
      <c r="G33" s="227">
        <f t="shared" si="7"/>
        <v>1487706</v>
      </c>
      <c r="H33" s="227">
        <f t="shared" si="7"/>
        <v>0</v>
      </c>
      <c r="I33" s="227">
        <f t="shared" si="7"/>
        <v>0</v>
      </c>
      <c r="J33" s="227">
        <f t="shared" si="7"/>
        <v>0</v>
      </c>
      <c r="K33" s="227">
        <f t="shared" si="7"/>
        <v>1487706</v>
      </c>
    </row>
    <row r="34" spans="1:11" ht="15" outlineLevel="2" x14ac:dyDescent="0.25">
      <c r="A34" s="6" t="s">
        <v>100</v>
      </c>
      <c r="B34" s="7" t="s">
        <v>428</v>
      </c>
      <c r="C34" s="8" t="s">
        <v>318</v>
      </c>
      <c r="D34" s="6">
        <v>232</v>
      </c>
      <c r="E34" s="226">
        <v>4586540</v>
      </c>
      <c r="F34" s="226">
        <v>4468686</v>
      </c>
      <c r="G34" s="226">
        <f t="shared" si="0"/>
        <v>117854</v>
      </c>
      <c r="H34" s="226">
        <v>4602</v>
      </c>
      <c r="I34" s="226">
        <v>0</v>
      </c>
      <c r="J34" s="226">
        <f t="shared" si="1"/>
        <v>4602</v>
      </c>
      <c r="K34" s="226">
        <f t="shared" si="2"/>
        <v>113252</v>
      </c>
    </row>
    <row r="35" spans="1:11" ht="15" outlineLevel="2" x14ac:dyDescent="0.25">
      <c r="A35" s="6" t="s">
        <v>100</v>
      </c>
      <c r="B35" s="7" t="s">
        <v>540</v>
      </c>
      <c r="C35" s="8" t="s">
        <v>451</v>
      </c>
      <c r="D35" s="6">
        <v>267</v>
      </c>
      <c r="E35" s="226">
        <v>7294856</v>
      </c>
      <c r="F35" s="226">
        <v>6709311</v>
      </c>
      <c r="G35" s="226">
        <f t="shared" si="0"/>
        <v>585545</v>
      </c>
      <c r="H35" s="226">
        <v>1598277</v>
      </c>
      <c r="I35" s="226">
        <v>0</v>
      </c>
      <c r="J35" s="226">
        <f t="shared" si="1"/>
        <v>1598277</v>
      </c>
      <c r="K35" s="226">
        <f t="shared" si="2"/>
        <v>-1012732</v>
      </c>
    </row>
    <row r="36" spans="1:11" ht="15" outlineLevel="2" x14ac:dyDescent="0.25">
      <c r="A36" s="6" t="s">
        <v>100</v>
      </c>
      <c r="B36" s="7" t="s">
        <v>546</v>
      </c>
      <c r="C36" s="8" t="s">
        <v>547</v>
      </c>
      <c r="D36" s="6">
        <v>234</v>
      </c>
      <c r="E36" s="226">
        <v>3066366</v>
      </c>
      <c r="F36" s="226">
        <v>3066366</v>
      </c>
      <c r="G36" s="226">
        <f t="shared" si="0"/>
        <v>0</v>
      </c>
      <c r="H36" s="226">
        <v>1619834</v>
      </c>
      <c r="I36" s="226">
        <v>258603</v>
      </c>
      <c r="J36" s="226">
        <f t="shared" si="1"/>
        <v>1361231</v>
      </c>
      <c r="K36" s="226">
        <f t="shared" si="2"/>
        <v>-1361231</v>
      </c>
    </row>
    <row r="37" spans="1:11" ht="15" outlineLevel="2" x14ac:dyDescent="0.25">
      <c r="A37" s="6" t="s">
        <v>100</v>
      </c>
      <c r="B37" s="7" t="s">
        <v>549</v>
      </c>
      <c r="C37" s="8" t="s">
        <v>550</v>
      </c>
      <c r="D37" s="6">
        <v>256</v>
      </c>
      <c r="E37" s="226">
        <v>1006042</v>
      </c>
      <c r="F37" s="226">
        <v>922624</v>
      </c>
      <c r="G37" s="226">
        <f t="shared" si="0"/>
        <v>83418</v>
      </c>
      <c r="H37" s="226">
        <v>0</v>
      </c>
      <c r="I37" s="226">
        <v>0</v>
      </c>
      <c r="J37" s="226">
        <f t="shared" si="1"/>
        <v>0</v>
      </c>
      <c r="K37" s="226">
        <f t="shared" si="2"/>
        <v>83418</v>
      </c>
    </row>
    <row r="38" spans="1:11" ht="15" outlineLevel="2" x14ac:dyDescent="0.25">
      <c r="A38" s="6" t="s">
        <v>100</v>
      </c>
      <c r="B38" s="7" t="s">
        <v>95</v>
      </c>
      <c r="C38" s="8" t="s">
        <v>96</v>
      </c>
      <c r="D38" s="6">
        <v>237</v>
      </c>
      <c r="E38" s="226">
        <v>684534</v>
      </c>
      <c r="F38" s="226">
        <v>664641</v>
      </c>
      <c r="G38" s="226">
        <f t="shared" si="0"/>
        <v>19893</v>
      </c>
      <c r="H38" s="226">
        <v>0</v>
      </c>
      <c r="I38" s="226">
        <v>0</v>
      </c>
      <c r="J38" s="226">
        <f t="shared" si="1"/>
        <v>0</v>
      </c>
      <c r="K38" s="226">
        <f t="shared" si="2"/>
        <v>19893</v>
      </c>
    </row>
    <row r="39" spans="1:11" ht="15" outlineLevel="2" x14ac:dyDescent="0.25">
      <c r="A39" s="6" t="s">
        <v>100</v>
      </c>
      <c r="B39" s="7" t="s">
        <v>541</v>
      </c>
      <c r="C39" s="8" t="s">
        <v>542</v>
      </c>
      <c r="D39" s="6">
        <v>347</v>
      </c>
      <c r="E39" s="226">
        <v>4890742</v>
      </c>
      <c r="F39" s="226">
        <v>4524963</v>
      </c>
      <c r="G39" s="226">
        <f t="shared" si="0"/>
        <v>365779</v>
      </c>
      <c r="H39" s="226">
        <v>0</v>
      </c>
      <c r="I39" s="226">
        <v>0</v>
      </c>
      <c r="J39" s="226">
        <f t="shared" si="1"/>
        <v>0</v>
      </c>
      <c r="K39" s="226">
        <f t="shared" si="2"/>
        <v>365779</v>
      </c>
    </row>
    <row r="40" spans="1:11" ht="15" outlineLevel="2" x14ac:dyDescent="0.25">
      <c r="A40" s="6" t="s">
        <v>100</v>
      </c>
      <c r="B40" s="7" t="s">
        <v>543</v>
      </c>
      <c r="C40" s="8" t="s">
        <v>84</v>
      </c>
      <c r="D40" s="6">
        <v>238</v>
      </c>
      <c r="E40" s="226">
        <v>1286379</v>
      </c>
      <c r="F40" s="226">
        <v>1266655</v>
      </c>
      <c r="G40" s="226">
        <f t="shared" si="0"/>
        <v>19724</v>
      </c>
      <c r="H40" s="226">
        <v>0</v>
      </c>
      <c r="I40" s="226">
        <v>0</v>
      </c>
      <c r="J40" s="226">
        <f t="shared" si="1"/>
        <v>0</v>
      </c>
      <c r="K40" s="226">
        <f t="shared" si="2"/>
        <v>19724</v>
      </c>
    </row>
    <row r="41" spans="1:11" outlineLevel="1" x14ac:dyDescent="0.3">
      <c r="A41" s="10" t="s">
        <v>135</v>
      </c>
      <c r="B41" s="10"/>
      <c r="C41" s="10"/>
      <c r="D41" s="10"/>
      <c r="E41" s="227">
        <f t="shared" ref="E41:K41" si="8">SUBTOTAL(9,E34:E40)</f>
        <v>22815459</v>
      </c>
      <c r="F41" s="227">
        <f t="shared" si="8"/>
        <v>21623246</v>
      </c>
      <c r="G41" s="227">
        <f t="shared" si="8"/>
        <v>1192213</v>
      </c>
      <c r="H41" s="227">
        <f t="shared" si="8"/>
        <v>3222713</v>
      </c>
      <c r="I41" s="227">
        <f t="shared" si="8"/>
        <v>258603</v>
      </c>
      <c r="J41" s="227">
        <f t="shared" si="8"/>
        <v>2964110</v>
      </c>
      <c r="K41" s="227">
        <f t="shared" si="8"/>
        <v>-1771897</v>
      </c>
    </row>
    <row r="42" spans="1:11" ht="15" outlineLevel="2" x14ac:dyDescent="0.25">
      <c r="A42" s="6" t="s">
        <v>136</v>
      </c>
      <c r="B42" s="7" t="s">
        <v>551</v>
      </c>
      <c r="C42" s="8" t="s">
        <v>552</v>
      </c>
      <c r="D42" s="6">
        <v>302</v>
      </c>
      <c r="E42" s="226">
        <v>23555</v>
      </c>
      <c r="F42" s="226">
        <v>21884</v>
      </c>
      <c r="G42" s="226">
        <f t="shared" si="0"/>
        <v>1671</v>
      </c>
      <c r="H42" s="226">
        <v>0</v>
      </c>
      <c r="I42" s="226">
        <v>0</v>
      </c>
      <c r="J42" s="226">
        <f t="shared" si="1"/>
        <v>0</v>
      </c>
      <c r="K42" s="226">
        <f t="shared" si="2"/>
        <v>1671</v>
      </c>
    </row>
    <row r="43" spans="1:11" ht="15" outlineLevel="2" x14ac:dyDescent="0.25">
      <c r="A43" s="6" t="s">
        <v>136</v>
      </c>
      <c r="B43" s="7" t="s">
        <v>428</v>
      </c>
      <c r="C43" s="8" t="s">
        <v>318</v>
      </c>
      <c r="D43" s="6">
        <v>232</v>
      </c>
      <c r="E43" s="226">
        <v>4843233</v>
      </c>
      <c r="F43" s="226">
        <v>4708029</v>
      </c>
      <c r="G43" s="226">
        <f t="shared" si="0"/>
        <v>135204</v>
      </c>
      <c r="H43" s="226">
        <v>0</v>
      </c>
      <c r="I43" s="226">
        <v>0</v>
      </c>
      <c r="J43" s="226">
        <f t="shared" si="1"/>
        <v>0</v>
      </c>
      <c r="K43" s="226">
        <f t="shared" si="2"/>
        <v>135204</v>
      </c>
    </row>
    <row r="44" spans="1:11" ht="15" outlineLevel="2" x14ac:dyDescent="0.25">
      <c r="A44" s="6" t="s">
        <v>136</v>
      </c>
      <c r="B44" s="7" t="s">
        <v>540</v>
      </c>
      <c r="C44" s="8" t="s">
        <v>451</v>
      </c>
      <c r="D44" s="6">
        <v>267</v>
      </c>
      <c r="E44" s="226">
        <v>9022099</v>
      </c>
      <c r="F44" s="226">
        <v>8333024</v>
      </c>
      <c r="G44" s="226">
        <f t="shared" si="0"/>
        <v>689075</v>
      </c>
      <c r="H44" s="226">
        <v>1993995</v>
      </c>
      <c r="I44" s="226">
        <v>0</v>
      </c>
      <c r="J44" s="226">
        <f t="shared" si="1"/>
        <v>1993995</v>
      </c>
      <c r="K44" s="226">
        <f t="shared" si="2"/>
        <v>-1304920</v>
      </c>
    </row>
    <row r="45" spans="1:11" ht="15" outlineLevel="2" x14ac:dyDescent="0.25">
      <c r="A45" s="6" t="s">
        <v>136</v>
      </c>
      <c r="B45" s="7" t="s">
        <v>546</v>
      </c>
      <c r="C45" s="8" t="s">
        <v>547</v>
      </c>
      <c r="D45" s="6">
        <v>234</v>
      </c>
      <c r="E45" s="226">
        <v>2737981</v>
      </c>
      <c r="F45" s="226">
        <v>2737981</v>
      </c>
      <c r="G45" s="226">
        <f t="shared" si="0"/>
        <v>0</v>
      </c>
      <c r="H45" s="226">
        <v>3372799</v>
      </c>
      <c r="I45" s="226">
        <v>384373</v>
      </c>
      <c r="J45" s="226">
        <f t="shared" si="1"/>
        <v>2988426</v>
      </c>
      <c r="K45" s="226">
        <f t="shared" si="2"/>
        <v>-2988426</v>
      </c>
    </row>
    <row r="46" spans="1:11" ht="15" outlineLevel="2" x14ac:dyDescent="0.25">
      <c r="A46" s="6" t="s">
        <v>136</v>
      </c>
      <c r="B46" s="7" t="s">
        <v>549</v>
      </c>
      <c r="C46" s="8" t="s">
        <v>550</v>
      </c>
      <c r="D46" s="6">
        <v>256</v>
      </c>
      <c r="E46" s="226">
        <v>1281525</v>
      </c>
      <c r="F46" s="226">
        <v>1201370</v>
      </c>
      <c r="G46" s="226">
        <f t="shared" si="0"/>
        <v>80155</v>
      </c>
      <c r="H46" s="226">
        <v>0</v>
      </c>
      <c r="I46" s="226">
        <v>0</v>
      </c>
      <c r="J46" s="226">
        <f t="shared" si="1"/>
        <v>0</v>
      </c>
      <c r="K46" s="226">
        <f t="shared" si="2"/>
        <v>80155</v>
      </c>
    </row>
    <row r="47" spans="1:11" ht="15" outlineLevel="2" x14ac:dyDescent="0.25">
      <c r="A47" s="6" t="s">
        <v>136</v>
      </c>
      <c r="B47" s="7" t="s">
        <v>95</v>
      </c>
      <c r="C47" s="8" t="s">
        <v>96</v>
      </c>
      <c r="D47" s="6">
        <v>237</v>
      </c>
      <c r="E47" s="226">
        <v>775809</v>
      </c>
      <c r="F47" s="226">
        <v>735585</v>
      </c>
      <c r="G47" s="226">
        <f t="shared" si="0"/>
        <v>40224</v>
      </c>
      <c r="H47" s="226">
        <v>0</v>
      </c>
      <c r="I47" s="226">
        <v>0</v>
      </c>
      <c r="J47" s="226">
        <f t="shared" si="1"/>
        <v>0</v>
      </c>
      <c r="K47" s="226">
        <f t="shared" si="2"/>
        <v>40224</v>
      </c>
    </row>
    <row r="48" spans="1:11" ht="15" outlineLevel="2" x14ac:dyDescent="0.25">
      <c r="A48" s="6" t="s">
        <v>136</v>
      </c>
      <c r="B48" s="7" t="s">
        <v>541</v>
      </c>
      <c r="C48" s="8" t="s">
        <v>542</v>
      </c>
      <c r="D48" s="6">
        <v>347</v>
      </c>
      <c r="E48" s="226">
        <v>4736363</v>
      </c>
      <c r="F48" s="226">
        <v>4301488</v>
      </c>
      <c r="G48" s="226">
        <f t="shared" si="0"/>
        <v>434875</v>
      </c>
      <c r="H48" s="226">
        <v>0</v>
      </c>
      <c r="I48" s="226">
        <v>0</v>
      </c>
      <c r="J48" s="226">
        <f t="shared" si="1"/>
        <v>0</v>
      </c>
      <c r="K48" s="226">
        <f t="shared" si="2"/>
        <v>434875</v>
      </c>
    </row>
    <row r="49" spans="1:11" ht="15" outlineLevel="2" x14ac:dyDescent="0.25">
      <c r="A49" s="6" t="s">
        <v>136</v>
      </c>
      <c r="B49" s="7" t="s">
        <v>543</v>
      </c>
      <c r="C49" s="8" t="s">
        <v>84</v>
      </c>
      <c r="D49" s="6">
        <v>238</v>
      </c>
      <c r="E49" s="226">
        <v>1264692</v>
      </c>
      <c r="F49" s="226">
        <v>1235036</v>
      </c>
      <c r="G49" s="226">
        <f t="shared" si="0"/>
        <v>29656</v>
      </c>
      <c r="H49" s="226">
        <v>0</v>
      </c>
      <c r="I49" s="226">
        <v>0</v>
      </c>
      <c r="J49" s="226">
        <f t="shared" si="1"/>
        <v>0</v>
      </c>
      <c r="K49" s="226">
        <f t="shared" si="2"/>
        <v>29656</v>
      </c>
    </row>
    <row r="50" spans="1:11" outlineLevel="1" x14ac:dyDescent="0.3">
      <c r="A50" s="10" t="s">
        <v>149</v>
      </c>
      <c r="B50" s="10"/>
      <c r="C50" s="10"/>
      <c r="D50" s="10"/>
      <c r="E50" s="227">
        <f t="shared" ref="E50:K50" si="9">SUBTOTAL(9,E42:E49)</f>
        <v>24685257</v>
      </c>
      <c r="F50" s="227">
        <f t="shared" si="9"/>
        <v>23274397</v>
      </c>
      <c r="G50" s="227">
        <f t="shared" si="9"/>
        <v>1410860</v>
      </c>
      <c r="H50" s="227">
        <f t="shared" si="9"/>
        <v>5366794</v>
      </c>
      <c r="I50" s="227">
        <f t="shared" si="9"/>
        <v>384373</v>
      </c>
      <c r="J50" s="227">
        <f t="shared" si="9"/>
        <v>4982421</v>
      </c>
      <c r="K50" s="227">
        <f t="shared" si="9"/>
        <v>-3571561</v>
      </c>
    </row>
    <row r="51" spans="1:11" ht="15" outlineLevel="2" x14ac:dyDescent="0.25">
      <c r="A51" s="6" t="s">
        <v>150</v>
      </c>
      <c r="B51" s="7" t="s">
        <v>462</v>
      </c>
      <c r="C51" s="8" t="s">
        <v>463</v>
      </c>
      <c r="D51" s="6">
        <v>270</v>
      </c>
      <c r="E51" s="226">
        <v>107612</v>
      </c>
      <c r="F51" s="226">
        <v>104977</v>
      </c>
      <c r="G51" s="226">
        <f t="shared" si="0"/>
        <v>2635</v>
      </c>
      <c r="H51" s="226">
        <v>0</v>
      </c>
      <c r="I51" s="226">
        <v>0</v>
      </c>
      <c r="J51" s="226">
        <f t="shared" si="1"/>
        <v>0</v>
      </c>
      <c r="K51" s="226">
        <f t="shared" si="2"/>
        <v>2635</v>
      </c>
    </row>
    <row r="52" spans="1:11" ht="15" outlineLevel="2" x14ac:dyDescent="0.25">
      <c r="A52" s="6" t="s">
        <v>150</v>
      </c>
      <c r="B52" s="7" t="s">
        <v>551</v>
      </c>
      <c r="C52" s="8" t="s">
        <v>552</v>
      </c>
      <c r="D52" s="6">
        <v>302</v>
      </c>
      <c r="E52" s="226">
        <v>23844</v>
      </c>
      <c r="F52" s="226">
        <v>22129</v>
      </c>
      <c r="G52" s="226">
        <f t="shared" si="0"/>
        <v>1715</v>
      </c>
      <c r="H52" s="226">
        <v>0</v>
      </c>
      <c r="I52" s="226">
        <v>0</v>
      </c>
      <c r="J52" s="226">
        <f t="shared" si="1"/>
        <v>0</v>
      </c>
      <c r="K52" s="226">
        <f t="shared" si="2"/>
        <v>1715</v>
      </c>
    </row>
    <row r="53" spans="1:11" ht="15" outlineLevel="2" x14ac:dyDescent="0.25">
      <c r="A53" s="6" t="s">
        <v>150</v>
      </c>
      <c r="B53" s="7" t="s">
        <v>446</v>
      </c>
      <c r="C53" s="8" t="s">
        <v>447</v>
      </c>
      <c r="D53" s="6">
        <v>287</v>
      </c>
      <c r="E53" s="226">
        <v>65504</v>
      </c>
      <c r="F53" s="226">
        <v>63745</v>
      </c>
      <c r="G53" s="226">
        <f t="shared" si="0"/>
        <v>1759</v>
      </c>
      <c r="H53" s="226">
        <v>0</v>
      </c>
      <c r="I53" s="226">
        <v>0</v>
      </c>
      <c r="J53" s="226">
        <f t="shared" si="1"/>
        <v>0</v>
      </c>
      <c r="K53" s="226">
        <f t="shared" si="2"/>
        <v>1759</v>
      </c>
    </row>
    <row r="54" spans="1:11" ht="15" outlineLevel="2" x14ac:dyDescent="0.25">
      <c r="A54" s="6" t="s">
        <v>150</v>
      </c>
      <c r="B54" s="7" t="s">
        <v>428</v>
      </c>
      <c r="C54" s="8" t="s">
        <v>318</v>
      </c>
      <c r="D54" s="6">
        <v>232</v>
      </c>
      <c r="E54" s="226">
        <v>5564747</v>
      </c>
      <c r="F54" s="226">
        <v>5411087</v>
      </c>
      <c r="G54" s="226">
        <f t="shared" si="0"/>
        <v>153660</v>
      </c>
      <c r="H54" s="226">
        <v>87483</v>
      </c>
      <c r="I54" s="226">
        <v>87483</v>
      </c>
      <c r="J54" s="226">
        <f t="shared" si="1"/>
        <v>0</v>
      </c>
      <c r="K54" s="226">
        <f t="shared" si="2"/>
        <v>153660</v>
      </c>
    </row>
    <row r="55" spans="1:11" ht="15" outlineLevel="2" x14ac:dyDescent="0.25">
      <c r="A55" s="6" t="s">
        <v>150</v>
      </c>
      <c r="B55" s="7" t="s">
        <v>540</v>
      </c>
      <c r="C55" s="8" t="s">
        <v>451</v>
      </c>
      <c r="D55" s="6">
        <v>267</v>
      </c>
      <c r="E55" s="226">
        <v>6981108</v>
      </c>
      <c r="F55" s="226">
        <v>5991522</v>
      </c>
      <c r="G55" s="226">
        <f t="shared" si="0"/>
        <v>989586</v>
      </c>
      <c r="H55" s="226">
        <v>0</v>
      </c>
      <c r="I55" s="226">
        <v>0</v>
      </c>
      <c r="J55" s="226">
        <f t="shared" si="1"/>
        <v>0</v>
      </c>
      <c r="K55" s="226">
        <f t="shared" si="2"/>
        <v>989586</v>
      </c>
    </row>
    <row r="56" spans="1:11" ht="15" outlineLevel="2" x14ac:dyDescent="0.25">
      <c r="A56" s="6" t="s">
        <v>150</v>
      </c>
      <c r="B56" s="7" t="s">
        <v>546</v>
      </c>
      <c r="C56" s="8" t="s">
        <v>547</v>
      </c>
      <c r="D56" s="6">
        <v>234</v>
      </c>
      <c r="E56" s="226">
        <v>2553039</v>
      </c>
      <c r="F56" s="226">
        <v>2553039</v>
      </c>
      <c r="G56" s="226">
        <f t="shared" si="0"/>
        <v>0</v>
      </c>
      <c r="H56" s="226">
        <v>2583827</v>
      </c>
      <c r="I56" s="226">
        <v>926649</v>
      </c>
      <c r="J56" s="226">
        <f t="shared" si="1"/>
        <v>1657178</v>
      </c>
      <c r="K56" s="226">
        <f t="shared" si="2"/>
        <v>-1657178</v>
      </c>
    </row>
    <row r="57" spans="1:11" ht="15" outlineLevel="2" x14ac:dyDescent="0.25">
      <c r="A57" s="6" t="s">
        <v>150</v>
      </c>
      <c r="B57" s="7" t="s">
        <v>549</v>
      </c>
      <c r="C57" s="8" t="s">
        <v>550</v>
      </c>
      <c r="D57" s="6">
        <v>256</v>
      </c>
      <c r="E57" s="226">
        <v>923669</v>
      </c>
      <c r="F57" s="226">
        <v>848634</v>
      </c>
      <c r="G57" s="226">
        <f t="shared" si="0"/>
        <v>75035</v>
      </c>
      <c r="H57" s="226">
        <v>0</v>
      </c>
      <c r="I57" s="226">
        <v>0</v>
      </c>
      <c r="J57" s="226">
        <f t="shared" si="1"/>
        <v>0</v>
      </c>
      <c r="K57" s="226">
        <f t="shared" si="2"/>
        <v>75035</v>
      </c>
    </row>
    <row r="58" spans="1:11" ht="15" outlineLevel="2" x14ac:dyDescent="0.25">
      <c r="A58" s="6" t="s">
        <v>150</v>
      </c>
      <c r="B58" s="7" t="s">
        <v>95</v>
      </c>
      <c r="C58" s="8" t="s">
        <v>96</v>
      </c>
      <c r="D58" s="6">
        <v>237</v>
      </c>
      <c r="E58" s="226">
        <v>707987</v>
      </c>
      <c r="F58" s="226">
        <v>672870</v>
      </c>
      <c r="G58" s="226">
        <f t="shared" si="0"/>
        <v>35117</v>
      </c>
      <c r="H58" s="226">
        <v>0</v>
      </c>
      <c r="I58" s="226">
        <v>0</v>
      </c>
      <c r="J58" s="226">
        <f t="shared" si="1"/>
        <v>0</v>
      </c>
      <c r="K58" s="226">
        <f t="shared" si="2"/>
        <v>35117</v>
      </c>
    </row>
    <row r="59" spans="1:11" ht="15" outlineLevel="2" x14ac:dyDescent="0.25">
      <c r="A59" s="6" t="s">
        <v>150</v>
      </c>
      <c r="B59" s="7" t="s">
        <v>541</v>
      </c>
      <c r="C59" s="8" t="s">
        <v>542</v>
      </c>
      <c r="D59" s="6">
        <v>347</v>
      </c>
      <c r="E59" s="226">
        <v>4632603</v>
      </c>
      <c r="F59" s="226">
        <v>4204110</v>
      </c>
      <c r="G59" s="226">
        <f t="shared" si="0"/>
        <v>428493</v>
      </c>
      <c r="H59" s="226">
        <v>0</v>
      </c>
      <c r="I59" s="226">
        <v>0</v>
      </c>
      <c r="J59" s="226">
        <f t="shared" si="1"/>
        <v>0</v>
      </c>
      <c r="K59" s="226">
        <f t="shared" si="2"/>
        <v>428493</v>
      </c>
    </row>
    <row r="60" spans="1:11" ht="15" outlineLevel="2" x14ac:dyDescent="0.25">
      <c r="A60" s="6" t="s">
        <v>150</v>
      </c>
      <c r="B60" s="7" t="s">
        <v>543</v>
      </c>
      <c r="C60" s="8" t="s">
        <v>84</v>
      </c>
      <c r="D60" s="6">
        <v>238</v>
      </c>
      <c r="E60" s="226">
        <v>1134100</v>
      </c>
      <c r="F60" s="226">
        <v>1101222</v>
      </c>
      <c r="G60" s="226">
        <f t="shared" si="0"/>
        <v>32878</v>
      </c>
      <c r="H60" s="226">
        <v>0</v>
      </c>
      <c r="I60" s="226">
        <v>0</v>
      </c>
      <c r="J60" s="226">
        <f t="shared" si="1"/>
        <v>0</v>
      </c>
      <c r="K60" s="226">
        <f t="shared" si="2"/>
        <v>32878</v>
      </c>
    </row>
    <row r="61" spans="1:11" outlineLevel="1" x14ac:dyDescent="0.3">
      <c r="A61" s="10" t="s">
        <v>156</v>
      </c>
      <c r="B61" s="10"/>
      <c r="C61" s="10"/>
      <c r="D61" s="10"/>
      <c r="E61" s="227">
        <f t="shared" ref="E61:K61" si="10">SUBTOTAL(9,E51:E60)</f>
        <v>22694213</v>
      </c>
      <c r="F61" s="227">
        <f t="shared" si="10"/>
        <v>20973335</v>
      </c>
      <c r="G61" s="227">
        <f t="shared" si="10"/>
        <v>1720878</v>
      </c>
      <c r="H61" s="227">
        <f t="shared" si="10"/>
        <v>2671310</v>
      </c>
      <c r="I61" s="227">
        <f t="shared" si="10"/>
        <v>1014132</v>
      </c>
      <c r="J61" s="227">
        <f t="shared" si="10"/>
        <v>1657178</v>
      </c>
      <c r="K61" s="227">
        <f t="shared" si="10"/>
        <v>63700</v>
      </c>
    </row>
    <row r="62" spans="1:11" ht="15" outlineLevel="2" x14ac:dyDescent="0.25">
      <c r="A62" s="6" t="s">
        <v>157</v>
      </c>
      <c r="B62" s="7" t="s">
        <v>462</v>
      </c>
      <c r="C62" s="8" t="s">
        <v>463</v>
      </c>
      <c r="D62" s="6">
        <v>270</v>
      </c>
      <c r="E62" s="226">
        <v>83423</v>
      </c>
      <c r="F62" s="226">
        <v>81632</v>
      </c>
      <c r="G62" s="226">
        <f t="shared" si="0"/>
        <v>1791</v>
      </c>
      <c r="H62" s="226">
        <v>0</v>
      </c>
      <c r="I62" s="226">
        <v>0</v>
      </c>
      <c r="J62" s="226">
        <f t="shared" si="1"/>
        <v>0</v>
      </c>
      <c r="K62" s="226">
        <f t="shared" si="2"/>
        <v>1791</v>
      </c>
    </row>
    <row r="63" spans="1:11" ht="15" outlineLevel="2" x14ac:dyDescent="0.25">
      <c r="A63" s="6" t="s">
        <v>157</v>
      </c>
      <c r="B63" s="7" t="s">
        <v>551</v>
      </c>
      <c r="C63" s="8" t="s">
        <v>552</v>
      </c>
      <c r="D63" s="6">
        <v>302</v>
      </c>
      <c r="E63" s="226">
        <v>21582</v>
      </c>
      <c r="F63" s="226">
        <v>19807</v>
      </c>
      <c r="G63" s="226">
        <f t="shared" si="0"/>
        <v>1775</v>
      </c>
      <c r="H63" s="226">
        <v>0</v>
      </c>
      <c r="I63" s="226">
        <v>0</v>
      </c>
      <c r="J63" s="226">
        <f t="shared" si="1"/>
        <v>0</v>
      </c>
      <c r="K63" s="226">
        <f t="shared" si="2"/>
        <v>1775</v>
      </c>
    </row>
    <row r="64" spans="1:11" ht="15" outlineLevel="2" x14ac:dyDescent="0.25">
      <c r="A64" s="6" t="s">
        <v>157</v>
      </c>
      <c r="B64" s="7" t="s">
        <v>446</v>
      </c>
      <c r="C64" s="8" t="s">
        <v>447</v>
      </c>
      <c r="D64" s="6">
        <v>287</v>
      </c>
      <c r="E64" s="226">
        <v>57897</v>
      </c>
      <c r="F64" s="226">
        <v>56416</v>
      </c>
      <c r="G64" s="226">
        <f t="shared" si="0"/>
        <v>1481</v>
      </c>
      <c r="H64" s="226">
        <v>0</v>
      </c>
      <c r="I64" s="226">
        <v>0</v>
      </c>
      <c r="J64" s="226">
        <f t="shared" si="1"/>
        <v>0</v>
      </c>
      <c r="K64" s="226">
        <f t="shared" si="2"/>
        <v>1481</v>
      </c>
    </row>
    <row r="65" spans="1:11" ht="15" outlineLevel="2" x14ac:dyDescent="0.25">
      <c r="A65" s="6" t="s">
        <v>157</v>
      </c>
      <c r="B65" s="7" t="s">
        <v>540</v>
      </c>
      <c r="C65" s="8" t="s">
        <v>451</v>
      </c>
      <c r="D65" s="6">
        <v>267</v>
      </c>
      <c r="E65" s="226">
        <v>4248500</v>
      </c>
      <c r="F65" s="226">
        <v>3796742</v>
      </c>
      <c r="G65" s="226">
        <f t="shared" si="0"/>
        <v>451758</v>
      </c>
      <c r="H65" s="226">
        <v>0</v>
      </c>
      <c r="I65" s="226">
        <v>0</v>
      </c>
      <c r="J65" s="226">
        <f t="shared" si="1"/>
        <v>0</v>
      </c>
      <c r="K65" s="226">
        <f t="shared" si="2"/>
        <v>451758</v>
      </c>
    </row>
    <row r="66" spans="1:11" ht="15" outlineLevel="2" x14ac:dyDescent="0.25">
      <c r="A66" s="6" t="s">
        <v>157</v>
      </c>
      <c r="B66" s="7" t="s">
        <v>546</v>
      </c>
      <c r="C66" s="8" t="s">
        <v>547</v>
      </c>
      <c r="D66" s="6">
        <v>234</v>
      </c>
      <c r="E66" s="226">
        <v>2117214</v>
      </c>
      <c r="F66" s="226">
        <v>2079660</v>
      </c>
      <c r="G66" s="226">
        <f t="shared" si="0"/>
        <v>37554</v>
      </c>
      <c r="H66" s="226">
        <v>3094765</v>
      </c>
      <c r="I66" s="226">
        <v>2027098</v>
      </c>
      <c r="J66" s="226">
        <f t="shared" si="1"/>
        <v>1067667</v>
      </c>
      <c r="K66" s="226">
        <f t="shared" si="2"/>
        <v>-1030113</v>
      </c>
    </row>
    <row r="67" spans="1:11" ht="15" outlineLevel="2" x14ac:dyDescent="0.25">
      <c r="A67" s="6" t="s">
        <v>157</v>
      </c>
      <c r="B67" s="7" t="s">
        <v>95</v>
      </c>
      <c r="C67" s="8" t="s">
        <v>96</v>
      </c>
      <c r="D67" s="6">
        <v>237</v>
      </c>
      <c r="E67" s="226">
        <v>853887</v>
      </c>
      <c r="F67" s="226">
        <v>840901</v>
      </c>
      <c r="G67" s="226">
        <f t="shared" si="0"/>
        <v>12986</v>
      </c>
      <c r="H67" s="226">
        <v>0</v>
      </c>
      <c r="I67" s="226">
        <v>0</v>
      </c>
      <c r="J67" s="226">
        <f t="shared" si="1"/>
        <v>0</v>
      </c>
      <c r="K67" s="226">
        <f t="shared" si="2"/>
        <v>12986</v>
      </c>
    </row>
    <row r="68" spans="1:11" ht="15" outlineLevel="2" x14ac:dyDescent="0.25">
      <c r="A68" s="6" t="s">
        <v>157</v>
      </c>
      <c r="B68" s="7" t="s">
        <v>541</v>
      </c>
      <c r="C68" s="8" t="s">
        <v>542</v>
      </c>
      <c r="D68" s="6">
        <v>347</v>
      </c>
      <c r="E68" s="226">
        <v>4028725</v>
      </c>
      <c r="F68" s="226">
        <v>3654701</v>
      </c>
      <c r="G68" s="226">
        <f t="shared" si="0"/>
        <v>374024</v>
      </c>
      <c r="H68" s="226">
        <v>827296</v>
      </c>
      <c r="I68" s="226">
        <v>827296</v>
      </c>
      <c r="J68" s="226">
        <f t="shared" si="1"/>
        <v>0</v>
      </c>
      <c r="K68" s="226">
        <f t="shared" si="2"/>
        <v>374024</v>
      </c>
    </row>
    <row r="69" spans="1:11" ht="15" outlineLevel="2" x14ac:dyDescent="0.25">
      <c r="A69" s="6" t="s">
        <v>157</v>
      </c>
      <c r="B69" s="7" t="s">
        <v>543</v>
      </c>
      <c r="C69" s="8" t="s">
        <v>84</v>
      </c>
      <c r="D69" s="6">
        <v>238</v>
      </c>
      <c r="E69" s="226">
        <v>977889</v>
      </c>
      <c r="F69" s="226">
        <v>963273</v>
      </c>
      <c r="G69" s="226">
        <f t="shared" si="0"/>
        <v>14616</v>
      </c>
      <c r="H69" s="226">
        <v>0</v>
      </c>
      <c r="I69" s="226">
        <v>0</v>
      </c>
      <c r="J69" s="226">
        <f t="shared" si="1"/>
        <v>0</v>
      </c>
      <c r="K69" s="226">
        <f t="shared" si="2"/>
        <v>14616</v>
      </c>
    </row>
    <row r="70" spans="1:11" outlineLevel="1" x14ac:dyDescent="0.3">
      <c r="A70" s="10" t="s">
        <v>158</v>
      </c>
      <c r="B70" s="10"/>
      <c r="C70" s="10"/>
      <c r="D70" s="10"/>
      <c r="E70" s="227">
        <f t="shared" ref="E70:K70" si="11">SUBTOTAL(9,E62:E69)</f>
        <v>12389117</v>
      </c>
      <c r="F70" s="227">
        <f t="shared" si="11"/>
        <v>11493132</v>
      </c>
      <c r="G70" s="227">
        <f t="shared" si="11"/>
        <v>895985</v>
      </c>
      <c r="H70" s="227">
        <f t="shared" si="11"/>
        <v>3922061</v>
      </c>
      <c r="I70" s="227">
        <f t="shared" si="11"/>
        <v>2854394</v>
      </c>
      <c r="J70" s="227">
        <f t="shared" si="11"/>
        <v>1067667</v>
      </c>
      <c r="K70" s="227">
        <f t="shared" si="11"/>
        <v>-171682</v>
      </c>
    </row>
    <row r="71" spans="1:11" ht="15" outlineLevel="2" x14ac:dyDescent="0.25">
      <c r="A71" s="6" t="s">
        <v>159</v>
      </c>
      <c r="B71" s="7" t="s">
        <v>546</v>
      </c>
      <c r="C71" s="8" t="s">
        <v>547</v>
      </c>
      <c r="D71" s="6">
        <v>234</v>
      </c>
      <c r="E71" s="226">
        <v>3298552</v>
      </c>
      <c r="F71" s="226">
        <v>3211845</v>
      </c>
      <c r="G71" s="226">
        <f t="shared" si="0"/>
        <v>86707</v>
      </c>
      <c r="H71" s="226">
        <v>0</v>
      </c>
      <c r="I71" s="226">
        <v>0</v>
      </c>
      <c r="J71" s="226">
        <f t="shared" si="1"/>
        <v>0</v>
      </c>
      <c r="K71" s="226">
        <f t="shared" si="2"/>
        <v>86707</v>
      </c>
    </row>
    <row r="72" spans="1:11" ht="15" outlineLevel="2" x14ac:dyDescent="0.25">
      <c r="A72" s="6" t="s">
        <v>159</v>
      </c>
      <c r="B72" s="7" t="s">
        <v>95</v>
      </c>
      <c r="C72" s="8" t="s">
        <v>96</v>
      </c>
      <c r="D72" s="6">
        <v>237</v>
      </c>
      <c r="E72" s="226">
        <v>892507</v>
      </c>
      <c r="F72" s="226">
        <v>892507</v>
      </c>
      <c r="G72" s="226">
        <f t="shared" si="0"/>
        <v>0</v>
      </c>
      <c r="H72" s="226">
        <v>159704</v>
      </c>
      <c r="I72" s="226">
        <v>145885</v>
      </c>
      <c r="J72" s="226">
        <f t="shared" si="1"/>
        <v>13819</v>
      </c>
      <c r="K72" s="226">
        <f t="shared" si="2"/>
        <v>-13819</v>
      </c>
    </row>
    <row r="73" spans="1:11" ht="15" outlineLevel="2" x14ac:dyDescent="0.25">
      <c r="A73" s="6" t="s">
        <v>159</v>
      </c>
      <c r="B73" s="7" t="s">
        <v>543</v>
      </c>
      <c r="C73" s="8" t="s">
        <v>84</v>
      </c>
      <c r="D73" s="6">
        <v>238</v>
      </c>
      <c r="E73" s="226">
        <v>916470</v>
      </c>
      <c r="F73" s="226">
        <v>916470</v>
      </c>
      <c r="G73" s="226">
        <f t="shared" si="0"/>
        <v>0</v>
      </c>
      <c r="H73" s="226">
        <v>146531</v>
      </c>
      <c r="I73" s="226">
        <v>105462</v>
      </c>
      <c r="J73" s="226">
        <f t="shared" si="1"/>
        <v>41069</v>
      </c>
      <c r="K73" s="226">
        <f t="shared" si="2"/>
        <v>-41069</v>
      </c>
    </row>
    <row r="74" spans="1:11" outlineLevel="1" x14ac:dyDescent="0.3">
      <c r="A74" s="10" t="s">
        <v>160</v>
      </c>
      <c r="B74" s="10"/>
      <c r="C74" s="10"/>
      <c r="D74" s="10"/>
      <c r="E74" s="227">
        <f t="shared" ref="E74:K74" si="12">SUBTOTAL(9,E71:E73)</f>
        <v>5107529</v>
      </c>
      <c r="F74" s="227">
        <f t="shared" si="12"/>
        <v>5020822</v>
      </c>
      <c r="G74" s="227">
        <f t="shared" si="12"/>
        <v>86707</v>
      </c>
      <c r="H74" s="227">
        <f t="shared" si="12"/>
        <v>306235</v>
      </c>
      <c r="I74" s="227">
        <f t="shared" si="12"/>
        <v>251347</v>
      </c>
      <c r="J74" s="227">
        <f t="shared" si="12"/>
        <v>54888</v>
      </c>
      <c r="K74" s="227">
        <f t="shared" si="12"/>
        <v>31819</v>
      </c>
    </row>
    <row r="75" spans="1:11" ht="15" outlineLevel="2" x14ac:dyDescent="0.25">
      <c r="A75" s="6" t="s">
        <v>163</v>
      </c>
      <c r="B75" s="7" t="s">
        <v>549</v>
      </c>
      <c r="C75" s="8" t="s">
        <v>550</v>
      </c>
      <c r="D75" s="6">
        <v>256</v>
      </c>
      <c r="E75" s="226">
        <v>948601</v>
      </c>
      <c r="F75" s="226">
        <v>935719</v>
      </c>
      <c r="G75" s="226">
        <f t="shared" si="0"/>
        <v>12882</v>
      </c>
      <c r="H75" s="226">
        <v>408288</v>
      </c>
      <c r="I75" s="226">
        <v>408288</v>
      </c>
      <c r="J75" s="226">
        <f t="shared" si="1"/>
        <v>0</v>
      </c>
      <c r="K75" s="226">
        <f t="shared" si="2"/>
        <v>12882</v>
      </c>
    </row>
    <row r="76" spans="1:11" outlineLevel="1" x14ac:dyDescent="0.3">
      <c r="A76" s="10" t="s">
        <v>164</v>
      </c>
      <c r="B76" s="10"/>
      <c r="C76" s="10"/>
      <c r="D76" s="10"/>
      <c r="E76" s="227">
        <f t="shared" ref="E76:K76" si="13">SUBTOTAL(9,E75:E75)</f>
        <v>948601</v>
      </c>
      <c r="F76" s="227">
        <f t="shared" si="13"/>
        <v>935719</v>
      </c>
      <c r="G76" s="227">
        <f t="shared" si="13"/>
        <v>12882</v>
      </c>
      <c r="H76" s="227">
        <f t="shared" si="13"/>
        <v>408288</v>
      </c>
      <c r="I76" s="227">
        <f t="shared" si="13"/>
        <v>408288</v>
      </c>
      <c r="J76" s="227">
        <f t="shared" si="13"/>
        <v>0</v>
      </c>
      <c r="K76" s="227">
        <f t="shared" si="13"/>
        <v>12882</v>
      </c>
    </row>
    <row r="77" spans="1:11" ht="15" outlineLevel="2" x14ac:dyDescent="0.25">
      <c r="A77" s="6" t="s">
        <v>165</v>
      </c>
      <c r="B77" s="7" t="s">
        <v>428</v>
      </c>
      <c r="C77" s="8" t="s">
        <v>318</v>
      </c>
      <c r="D77" s="6">
        <v>232</v>
      </c>
      <c r="E77" s="226">
        <v>7841169</v>
      </c>
      <c r="F77" s="226">
        <v>7841169</v>
      </c>
      <c r="G77" s="226">
        <f t="shared" si="0"/>
        <v>0</v>
      </c>
      <c r="H77" s="226">
        <v>595489</v>
      </c>
      <c r="I77" s="226">
        <v>371172</v>
      </c>
      <c r="J77" s="226">
        <f t="shared" si="1"/>
        <v>224317</v>
      </c>
      <c r="K77" s="226">
        <f t="shared" si="2"/>
        <v>-224317</v>
      </c>
    </row>
    <row r="78" spans="1:11" ht="15" outlineLevel="2" x14ac:dyDescent="0.25">
      <c r="A78" s="6" t="s">
        <v>165</v>
      </c>
      <c r="B78" s="7" t="s">
        <v>546</v>
      </c>
      <c r="C78" s="8" t="s">
        <v>547</v>
      </c>
      <c r="D78" s="6">
        <v>234</v>
      </c>
      <c r="E78" s="226">
        <v>5439156</v>
      </c>
      <c r="F78" s="226">
        <v>5439156</v>
      </c>
      <c r="G78" s="226">
        <f t="shared" si="0"/>
        <v>0</v>
      </c>
      <c r="H78" s="226">
        <v>3547273</v>
      </c>
      <c r="I78" s="226">
        <v>2826984</v>
      </c>
      <c r="J78" s="226">
        <f t="shared" si="1"/>
        <v>720289</v>
      </c>
      <c r="K78" s="226">
        <f t="shared" si="2"/>
        <v>-720289</v>
      </c>
    </row>
    <row r="79" spans="1:11" ht="15" outlineLevel="2" x14ac:dyDescent="0.25">
      <c r="A79" s="6" t="s">
        <v>165</v>
      </c>
      <c r="B79" s="7" t="s">
        <v>549</v>
      </c>
      <c r="C79" s="8" t="s">
        <v>550</v>
      </c>
      <c r="D79" s="6">
        <v>256</v>
      </c>
      <c r="E79" s="226">
        <v>1631298</v>
      </c>
      <c r="F79" s="226">
        <v>1621000</v>
      </c>
      <c r="G79" s="226">
        <f t="shared" si="0"/>
        <v>10298</v>
      </c>
      <c r="H79" s="226">
        <v>173451</v>
      </c>
      <c r="I79" s="226">
        <v>79181</v>
      </c>
      <c r="J79" s="226">
        <f t="shared" si="1"/>
        <v>94270</v>
      </c>
      <c r="K79" s="226">
        <f t="shared" si="2"/>
        <v>-83972</v>
      </c>
    </row>
    <row r="80" spans="1:11" outlineLevel="1" x14ac:dyDescent="0.3">
      <c r="A80" s="10" t="s">
        <v>166</v>
      </c>
      <c r="B80" s="10"/>
      <c r="C80" s="10"/>
      <c r="D80" s="10"/>
      <c r="E80" s="227">
        <f t="shared" ref="E80:K80" si="14">SUBTOTAL(9,E77:E79)</f>
        <v>14911623</v>
      </c>
      <c r="F80" s="227">
        <f t="shared" si="14"/>
        <v>14901325</v>
      </c>
      <c r="G80" s="227">
        <f t="shared" si="14"/>
        <v>10298</v>
      </c>
      <c r="H80" s="227">
        <f t="shared" si="14"/>
        <v>4316213</v>
      </c>
      <c r="I80" s="227">
        <f t="shared" si="14"/>
        <v>3277337</v>
      </c>
      <c r="J80" s="227">
        <f t="shared" si="14"/>
        <v>1038876</v>
      </c>
      <c r="K80" s="227">
        <f t="shared" si="14"/>
        <v>-1028578</v>
      </c>
    </row>
    <row r="81" spans="1:11" ht="15" outlineLevel="2" x14ac:dyDescent="0.25">
      <c r="A81" s="6" t="s">
        <v>167</v>
      </c>
      <c r="B81" s="7" t="s">
        <v>428</v>
      </c>
      <c r="C81" s="8" t="s">
        <v>318</v>
      </c>
      <c r="D81" s="6">
        <v>232</v>
      </c>
      <c r="E81" s="226">
        <v>9111555</v>
      </c>
      <c r="F81" s="226">
        <v>9111555</v>
      </c>
      <c r="G81" s="226">
        <f t="shared" ref="G81:G89" si="15">E81-F81</f>
        <v>0</v>
      </c>
      <c r="H81" s="226">
        <v>974170</v>
      </c>
      <c r="I81" s="226">
        <v>940305</v>
      </c>
      <c r="J81" s="226">
        <f t="shared" ref="J81:J89" si="16">H81-I81</f>
        <v>33865</v>
      </c>
      <c r="K81" s="226">
        <f t="shared" ref="K81:K89" si="17">G81-J81</f>
        <v>-33865</v>
      </c>
    </row>
    <row r="82" spans="1:11" ht="15" outlineLevel="2" x14ac:dyDescent="0.25">
      <c r="A82" s="6" t="s">
        <v>167</v>
      </c>
      <c r="B82" s="7" t="s">
        <v>546</v>
      </c>
      <c r="C82" s="8" t="s">
        <v>547</v>
      </c>
      <c r="D82" s="6">
        <v>234</v>
      </c>
      <c r="E82" s="226">
        <v>4879964</v>
      </c>
      <c r="F82" s="226">
        <v>4879964</v>
      </c>
      <c r="G82" s="226">
        <f t="shared" si="15"/>
        <v>0</v>
      </c>
      <c r="H82" s="226">
        <v>1191500</v>
      </c>
      <c r="I82" s="226">
        <v>934750</v>
      </c>
      <c r="J82" s="226">
        <f t="shared" si="16"/>
        <v>256750</v>
      </c>
      <c r="K82" s="226">
        <f t="shared" si="17"/>
        <v>-256750</v>
      </c>
    </row>
    <row r="83" spans="1:11" ht="15" outlineLevel="2" x14ac:dyDescent="0.25">
      <c r="A83" s="6" t="s">
        <v>167</v>
      </c>
      <c r="B83" s="7" t="s">
        <v>549</v>
      </c>
      <c r="C83" s="8" t="s">
        <v>550</v>
      </c>
      <c r="D83" s="6">
        <v>256</v>
      </c>
      <c r="E83" s="226">
        <v>1574646</v>
      </c>
      <c r="F83" s="226">
        <v>1571441</v>
      </c>
      <c r="G83" s="226">
        <f t="shared" si="15"/>
        <v>3205</v>
      </c>
      <c r="H83" s="226">
        <v>71971</v>
      </c>
      <c r="I83" s="226">
        <v>36921</v>
      </c>
      <c r="J83" s="226">
        <f t="shared" si="16"/>
        <v>35050</v>
      </c>
      <c r="K83" s="226">
        <f t="shared" si="17"/>
        <v>-31845</v>
      </c>
    </row>
    <row r="84" spans="1:11" outlineLevel="1" x14ac:dyDescent="0.3">
      <c r="A84" s="10" t="s">
        <v>170</v>
      </c>
      <c r="B84" s="10"/>
      <c r="C84" s="10"/>
      <c r="D84" s="10"/>
      <c r="E84" s="227">
        <f t="shared" ref="E84:K84" si="18">SUBTOTAL(9,E81:E83)</f>
        <v>15566165</v>
      </c>
      <c r="F84" s="227">
        <f t="shared" si="18"/>
        <v>15562960</v>
      </c>
      <c r="G84" s="227">
        <f t="shared" si="18"/>
        <v>3205</v>
      </c>
      <c r="H84" s="227">
        <f t="shared" si="18"/>
        <v>2237641</v>
      </c>
      <c r="I84" s="227">
        <f t="shared" si="18"/>
        <v>1911976</v>
      </c>
      <c r="J84" s="227">
        <f t="shared" si="18"/>
        <v>325665</v>
      </c>
      <c r="K84" s="227">
        <f t="shared" si="18"/>
        <v>-322460</v>
      </c>
    </row>
    <row r="85" spans="1:11" ht="15" outlineLevel="2" x14ac:dyDescent="0.25">
      <c r="A85" s="6" t="s">
        <v>171</v>
      </c>
      <c r="B85" s="7" t="s">
        <v>95</v>
      </c>
      <c r="C85" s="8" t="s">
        <v>96</v>
      </c>
      <c r="D85" s="6">
        <v>237</v>
      </c>
      <c r="E85" s="226">
        <v>614433</v>
      </c>
      <c r="F85" s="226">
        <v>614433</v>
      </c>
      <c r="G85" s="226">
        <f t="shared" si="15"/>
        <v>0</v>
      </c>
      <c r="H85" s="226">
        <v>11162</v>
      </c>
      <c r="I85" s="226">
        <v>9987</v>
      </c>
      <c r="J85" s="226">
        <f t="shared" si="16"/>
        <v>1175</v>
      </c>
      <c r="K85" s="226">
        <f t="shared" si="17"/>
        <v>-1175</v>
      </c>
    </row>
    <row r="86" spans="1:11" outlineLevel="1" x14ac:dyDescent="0.3">
      <c r="A86" s="10" t="s">
        <v>172</v>
      </c>
      <c r="B86" s="10"/>
      <c r="C86" s="10"/>
      <c r="D86" s="10"/>
      <c r="E86" s="227">
        <f t="shared" ref="E86:K86" si="19">SUBTOTAL(9,E85:E85)</f>
        <v>614433</v>
      </c>
      <c r="F86" s="227">
        <f t="shared" si="19"/>
        <v>614433</v>
      </c>
      <c r="G86" s="227">
        <f t="shared" si="19"/>
        <v>0</v>
      </c>
      <c r="H86" s="227">
        <f t="shared" si="19"/>
        <v>11162</v>
      </c>
      <c r="I86" s="227">
        <f t="shared" si="19"/>
        <v>9987</v>
      </c>
      <c r="J86" s="227">
        <f t="shared" si="19"/>
        <v>1175</v>
      </c>
      <c r="K86" s="227">
        <f t="shared" si="19"/>
        <v>-1175</v>
      </c>
    </row>
    <row r="87" spans="1:11" ht="15" outlineLevel="2" x14ac:dyDescent="0.25">
      <c r="A87" s="6" t="s">
        <v>173</v>
      </c>
      <c r="B87" s="7" t="s">
        <v>95</v>
      </c>
      <c r="C87" s="8" t="s">
        <v>96</v>
      </c>
      <c r="D87" s="6">
        <v>237</v>
      </c>
      <c r="E87" s="226">
        <v>28469</v>
      </c>
      <c r="F87" s="226">
        <v>28469</v>
      </c>
      <c r="G87" s="226">
        <f t="shared" si="15"/>
        <v>0</v>
      </c>
      <c r="H87" s="226">
        <v>17658</v>
      </c>
      <c r="I87" s="226">
        <v>8829</v>
      </c>
      <c r="J87" s="226">
        <f t="shared" si="16"/>
        <v>8829</v>
      </c>
      <c r="K87" s="226">
        <f t="shared" si="17"/>
        <v>-8829</v>
      </c>
    </row>
    <row r="88" spans="1:11" outlineLevel="1" x14ac:dyDescent="0.3">
      <c r="A88" s="10" t="s">
        <v>176</v>
      </c>
      <c r="B88" s="10"/>
      <c r="C88" s="10"/>
      <c r="D88" s="10"/>
      <c r="E88" s="227">
        <f t="shared" ref="E88:K88" si="20">SUBTOTAL(9,E87:E87)</f>
        <v>28469</v>
      </c>
      <c r="F88" s="227">
        <f t="shared" si="20"/>
        <v>28469</v>
      </c>
      <c r="G88" s="227">
        <f t="shared" si="20"/>
        <v>0</v>
      </c>
      <c r="H88" s="227">
        <f t="shared" si="20"/>
        <v>17658</v>
      </c>
      <c r="I88" s="227">
        <f t="shared" si="20"/>
        <v>8829</v>
      </c>
      <c r="J88" s="227">
        <f t="shared" si="20"/>
        <v>8829</v>
      </c>
      <c r="K88" s="227">
        <f t="shared" si="20"/>
        <v>-8829</v>
      </c>
    </row>
    <row r="89" spans="1:11" ht="15" outlineLevel="2" x14ac:dyDescent="0.25">
      <c r="A89" s="6" t="s">
        <v>177</v>
      </c>
      <c r="B89" s="7" t="s">
        <v>540</v>
      </c>
      <c r="C89" s="8" t="s">
        <v>451</v>
      </c>
      <c r="D89" s="6">
        <v>267</v>
      </c>
      <c r="E89" s="226">
        <v>3447372</v>
      </c>
      <c r="F89" s="226">
        <v>3447372</v>
      </c>
      <c r="G89" s="226">
        <f t="shared" si="15"/>
        <v>0</v>
      </c>
      <c r="H89" s="226">
        <v>2446054</v>
      </c>
      <c r="I89" s="226">
        <v>1758445</v>
      </c>
      <c r="J89" s="226">
        <f t="shared" si="16"/>
        <v>687609</v>
      </c>
      <c r="K89" s="226">
        <f t="shared" si="17"/>
        <v>-687609</v>
      </c>
    </row>
    <row r="90" spans="1:11" outlineLevel="1" x14ac:dyDescent="0.3">
      <c r="A90" s="10" t="s">
        <v>181</v>
      </c>
      <c r="B90" s="10"/>
      <c r="C90" s="10"/>
      <c r="D90" s="10"/>
      <c r="E90" s="227">
        <f t="shared" ref="E90:K90" si="21">SUBTOTAL(9,E89:E89)</f>
        <v>3447372</v>
      </c>
      <c r="F90" s="227">
        <f t="shared" si="21"/>
        <v>3447372</v>
      </c>
      <c r="G90" s="227">
        <f t="shared" si="21"/>
        <v>0</v>
      </c>
      <c r="H90" s="227">
        <f t="shared" si="21"/>
        <v>2446054</v>
      </c>
      <c r="I90" s="227">
        <f t="shared" si="21"/>
        <v>1758445</v>
      </c>
      <c r="J90" s="227">
        <f t="shared" si="21"/>
        <v>687609</v>
      </c>
      <c r="K90" s="227">
        <f t="shared" si="21"/>
        <v>-687609</v>
      </c>
    </row>
    <row r="91" spans="1:11" outlineLevel="1" x14ac:dyDescent="0.3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x14ac:dyDescent="0.3">
      <c r="A92" s="76" t="s">
        <v>553</v>
      </c>
      <c r="B92" s="76"/>
      <c r="C92" s="76"/>
      <c r="D92" s="76"/>
      <c r="E92" s="228">
        <f t="shared" ref="E92:K92" si="22">SUBTOTAL(9,E4:E89)</f>
        <v>162623509</v>
      </c>
      <c r="F92" s="228">
        <f t="shared" si="22"/>
        <v>151913713</v>
      </c>
      <c r="G92" s="228">
        <f t="shared" si="22"/>
        <v>10709796</v>
      </c>
      <c r="H92" s="228">
        <f t="shared" si="22"/>
        <v>24929129</v>
      </c>
      <c r="I92" s="228">
        <f t="shared" si="22"/>
        <v>12137711</v>
      </c>
      <c r="J92" s="228">
        <f t="shared" si="22"/>
        <v>12791418</v>
      </c>
      <c r="K92" s="228">
        <f t="shared" si="22"/>
        <v>-2081622</v>
      </c>
    </row>
    <row r="93" spans="1:11" x14ac:dyDescent="0.3">
      <c r="A93" s="105"/>
      <c r="B93" s="229"/>
      <c r="C93" s="229"/>
      <c r="D93" s="229"/>
      <c r="E93" s="229"/>
      <c r="F93" s="229"/>
      <c r="G93" s="229"/>
      <c r="H93" s="229"/>
      <c r="I93" s="229"/>
      <c r="J93" s="229"/>
      <c r="K93" s="229"/>
    </row>
    <row r="94" spans="1:11" x14ac:dyDescent="0.3">
      <c r="A94" s="76" t="s">
        <v>554</v>
      </c>
      <c r="B94" s="76"/>
      <c r="C94" s="76"/>
      <c r="D94" s="76"/>
      <c r="E94" s="228">
        <v>7091264341.6300001</v>
      </c>
      <c r="F94" s="228">
        <v>5954324695.6300001</v>
      </c>
      <c r="G94" s="228">
        <v>1136939646</v>
      </c>
      <c r="H94" s="228">
        <v>316716392.37</v>
      </c>
      <c r="I94" s="228">
        <v>238020730.37</v>
      </c>
      <c r="J94" s="228">
        <v>78695662</v>
      </c>
      <c r="K94" s="228">
        <v>1058243984</v>
      </c>
    </row>
    <row r="95" spans="1:11" ht="13.8" customHeight="1" x14ac:dyDescent="0.25">
      <c r="A95" s="220" t="s">
        <v>344</v>
      </c>
      <c r="B95" s="220"/>
      <c r="C95" s="220"/>
      <c r="D95" s="220"/>
      <c r="E95" s="220"/>
      <c r="F95" s="220"/>
      <c r="G95" s="220"/>
      <c r="H95" s="220"/>
      <c r="I95" s="220"/>
      <c r="J95" s="220"/>
      <c r="K95" s="220"/>
    </row>
    <row r="96" spans="1:11" ht="13.5" customHeight="1" x14ac:dyDescent="0.25">
      <c r="A96" s="220" t="s">
        <v>555</v>
      </c>
      <c r="B96" s="220"/>
      <c r="C96" s="220"/>
      <c r="D96" s="220"/>
      <c r="E96" s="220"/>
      <c r="F96" s="220"/>
      <c r="G96" s="220"/>
      <c r="H96" s="220"/>
      <c r="I96" s="220"/>
      <c r="J96" s="220"/>
      <c r="K96" s="220"/>
    </row>
  </sheetData>
  <printOptions horizontalCentered="1" gridLines="1"/>
  <pageMargins left="0.25" right="0.25" top="0.75" bottom="0.75" header="0.3" footer="0.3"/>
  <pageSetup scale="53" fitToHeight="0" orientation="landscape" r:id="rId1"/>
  <headerFooter>
    <oddHeader xml:space="preserve">&amp;C&amp;"Arial,Bold"&amp;12State Controller's Office
Schedule B1: Detail of Funded State-Mandated Programs by Fiscal Year
As of August 31, 2025
</oddHeader>
    <oddFooter>&amp;L&amp;"Arial,Regular"&amp;10Schedule B1: Detail of Funded State-Mandated Programs by Fiscal Year 
Community College Districts&amp;R&amp;"Arial,Regular"&amp;10Page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20</vt:i4>
      </vt:variant>
    </vt:vector>
  </HeadingPairs>
  <TitlesOfParts>
    <vt:vector size="32" baseType="lpstr">
      <vt:lpstr>Cover Page</vt:lpstr>
      <vt:lpstr>Table of Contents</vt:lpstr>
      <vt:lpstr>Schedule A Summary </vt:lpstr>
      <vt:lpstr>A1 Detail-Locals</vt:lpstr>
      <vt:lpstr>A1 Detail-Schools </vt:lpstr>
      <vt:lpstr>Schedule B Summary</vt:lpstr>
      <vt:lpstr>B1 Funded-Locals</vt:lpstr>
      <vt:lpstr>B1 Funded- Schools</vt:lpstr>
      <vt:lpstr>B1 Funded- CCDs</vt:lpstr>
      <vt:lpstr>B2 Unfunded-Locals </vt:lpstr>
      <vt:lpstr>B2 Unfunded-Schools </vt:lpstr>
      <vt:lpstr>Schedule C-IRC</vt:lpstr>
      <vt:lpstr>'A1 Detail-Locals'!Print_Area</vt:lpstr>
      <vt:lpstr>'A1 Detail-Schools '!Print_Area</vt:lpstr>
      <vt:lpstr>'B1 Funded- CCDs'!Print_Area</vt:lpstr>
      <vt:lpstr>'B1 Funded- Schools'!Print_Area</vt:lpstr>
      <vt:lpstr>'B1 Funded-Locals'!Print_Area</vt:lpstr>
      <vt:lpstr>'B2 Unfunded-Locals '!Print_Area</vt:lpstr>
      <vt:lpstr>'B2 Unfunded-Schools '!Print_Area</vt:lpstr>
      <vt:lpstr>'Cover Page'!Print_Area</vt:lpstr>
      <vt:lpstr>'Schedule A Summary '!Print_Area</vt:lpstr>
      <vt:lpstr>'Schedule B Summary'!Print_Area</vt:lpstr>
      <vt:lpstr>'Table of Contents'!Print_Area</vt:lpstr>
      <vt:lpstr>'A1 Detail-Locals'!Print_Titles</vt:lpstr>
      <vt:lpstr>'A1 Detail-Schools '!Print_Titles</vt:lpstr>
      <vt:lpstr>'B1 Funded- CCDs'!Print_Titles</vt:lpstr>
      <vt:lpstr>'B1 Funded- Schools'!Print_Titles</vt:lpstr>
      <vt:lpstr>'B1 Funded-Locals'!Print_Titles</vt:lpstr>
      <vt:lpstr>'B2 Unfunded-Locals '!Print_Titles</vt:lpstr>
      <vt:lpstr>'B2 Unfunded-Schools '!Print_Titles</vt:lpstr>
      <vt:lpstr>'Schedule B Summary'!Print_Titles</vt:lpstr>
      <vt:lpstr>'Schedule C-IRC'!Print_Titles</vt:lpstr>
    </vt:vector>
  </TitlesOfParts>
  <Company>California State Controller's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Apgar, Lili</dc:creator>
  <cp:lastModifiedBy>Apgar, Lili</cp:lastModifiedBy>
  <dcterms:created xsi:type="dcterms:W3CDTF">2025-10-27T18:18:42Z</dcterms:created>
  <dcterms:modified xsi:type="dcterms:W3CDTF">2025-10-27T19:40:41Z</dcterms:modified>
</cp:coreProperties>
</file>